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1° Trimestre 2023\"/>
    </mc:Choice>
  </mc:AlternateContent>
  <xr:revisionPtr revIDLastSave="0" documentId="13_ncr:1_{D915900B-842A-4BF6-9DAB-26150D0EBC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" sheetId="1" r:id="rId1"/>
  </sheets>
  <definedNames>
    <definedName name="_xlnm.Print_Area" localSheetId="0">'8'!$A$1:$F$93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70" i="1" l="1"/>
  <c r="E48" i="1"/>
  <c r="E40" i="1" l="1"/>
  <c r="F9" i="1" l="1"/>
  <c r="F23" i="1"/>
  <c r="F46" i="1"/>
  <c r="F51" i="1"/>
  <c r="F56" i="1" s="1"/>
  <c r="F60" i="1"/>
  <c r="F66" i="1"/>
  <c r="F72" i="1" l="1"/>
  <c r="F42" i="1"/>
  <c r="F74" i="1" l="1"/>
  <c r="F77" i="1" s="1"/>
  <c r="E9" i="1" l="1"/>
  <c r="E66" i="1" l="1"/>
  <c r="E60" i="1" l="1"/>
  <c r="E72" i="1" s="1"/>
  <c r="E51" i="1"/>
  <c r="E46" i="1"/>
  <c r="E23" i="1"/>
  <c r="E42" i="1" s="1"/>
  <c r="E56" i="1" l="1"/>
  <c r="E74" i="1" s="1"/>
  <c r="E76" i="1" l="1"/>
  <c r="E77" i="1" l="1"/>
</calcChain>
</file>

<file path=xl/sharedStrings.xml><?xml version="1.0" encoding="utf-8"?>
<sst xmlns="http://schemas.openxmlformats.org/spreadsheetml/2006/main" count="70" uniqueCount="62">
  <si>
    <t>Instituto de la Función Registral del Estado de México</t>
  </si>
  <si>
    <t>8. Estado de Flujos de Efectivo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</si>
  <si>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</si>
  <si>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</si>
  <si>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</si>
  <si>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</si>
  <si>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</si>
  <si>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</si>
  <si>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</si>
  <si>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</si>
  <si>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</si>
  <si>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</si>
  <si>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</si>
  <si>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</si>
  <si>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</si>
  <si>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</si>
  <si>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</si>
  <si>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</si>
  <si>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</si>
  <si>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</si>
  <si>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</si>
  <si>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</si>
  <si>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</si>
  <si>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</si>
  <si>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</si>
  <si>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</si>
  <si>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</si>
  <si>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</si>
  <si>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</si>
  <si>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</si>
  <si>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</si>
  <si>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</si>
  <si>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</si>
  <si>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</si>
  <si>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</si>
  <si>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</si>
  <si>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</si>
  <si>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</si>
  <si>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</si>
  <si>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</si>
  <si>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</si>
  <si>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</si>
  <si>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</si>
  <si>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</si>
  <si>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</si>
  <si>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</si>
  <si>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</si>
  <si>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</si>
  <si>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</si>
  <si>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</si>
  <si>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</si>
  <si>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</si>
  <si>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</si>
  <si>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</si>
  <si>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 </t>
  </si>
  <si>
    <t>Del 1 al 31 de Marzo de 2023</t>
  </si>
  <si>
    <t>Estado de actividades</t>
  </si>
  <si>
    <t>Esatdo de Cambios en la SF</t>
  </si>
  <si>
    <t>Este tiene que cuadrar con la variacion del ECSF. Resultado del Ejercicio.</t>
  </si>
  <si>
    <t>Este tiene que cuadrar el resultado del Flujo de Efectivo del SCG</t>
  </si>
  <si>
    <t>Nota: No se cloca el origen o aplicación de efectivo</t>
  </si>
  <si>
    <t>Este tiene que cuadrar con el Efectivo y equivalentes del ESF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</si>
</sst>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\-#,##0.00\ "/>
    <numFmt numFmtId="168" formatCode="#,##0.0000000000000_ ;\-#,##0.0000000000000\ "/>
    <numFmt numFmtId="169" formatCode="#,##0.000000000_ ;\-#,##0.0000000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rgb="FFFF0000"/>
      <name val="HelveticaNeueLT Std"/>
      <family val="2"/>
    </font>
    <font>
      <b/>
      <sz val="10"/>
      <name val="HelveticaNeueLT Std"/>
      <family val="2"/>
    </font>
    <font>
      <b/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43" fontId="3" fillId="0" borderId="0" xfId="1" applyFont="1" applyFill="1"/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6" fillId="0" borderId="5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/>
    <xf numFmtId="164" fontId="3" fillId="0" borderId="8" xfId="0" applyNumberFormat="1" applyFont="1" applyBorder="1"/>
    <xf numFmtId="165" fontId="6" fillId="0" borderId="0" xfId="0" applyNumberFormat="1" applyFont="1"/>
    <xf numFmtId="165" fontId="6" fillId="0" borderId="8" xfId="0" applyNumberFormat="1" applyFont="1" applyBorder="1"/>
    <xf numFmtId="166" fontId="3" fillId="0" borderId="0" xfId="1" applyNumberFormat="1" applyFont="1" applyFill="1"/>
    <xf numFmtId="166" fontId="3" fillId="0" borderId="0" xfId="0" applyNumberFormat="1" applyFont="1"/>
    <xf numFmtId="165" fontId="3" fillId="0" borderId="8" xfId="0" applyNumberFormat="1" applyFont="1" applyBorder="1"/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9" xfId="0" applyFont="1" applyBorder="1"/>
    <xf numFmtId="0" fontId="3" fillId="0" borderId="10" xfId="0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0" fontId="6" fillId="0" borderId="0" xfId="0" applyFont="1"/>
    <xf numFmtId="43" fontId="3" fillId="0" borderId="0" xfId="1" applyFont="1" applyFill="1" applyBorder="1"/>
    <xf numFmtId="168" fontId="3" fillId="0" borderId="0" xfId="0" applyNumberFormat="1" applyFont="1"/>
    <xf numFmtId="164" fontId="10" fillId="0" borderId="0" xfId="0" applyNumberFormat="1" applyFont="1"/>
    <xf numFmtId="167" fontId="3" fillId="0" borderId="0" xfId="0" applyNumberFormat="1" applyFont="1"/>
    <xf numFmtId="165" fontId="10" fillId="0" borderId="0" xfId="0" applyNumberFormat="1" applyFont="1"/>
    <xf numFmtId="167" fontId="10" fillId="0" borderId="0" xfId="0" applyNumberFormat="1" applyFont="1"/>
    <xf numFmtId="0" fontId="10" fillId="0" borderId="0" xfId="0" applyFont="1"/>
    <xf numFmtId="0" fontId="6" fillId="0" borderId="2" xfId="0" applyFont="1" applyBorder="1" applyAlignment="1">
      <alignment horizontal="center"/>
    </xf>
    <xf numFmtId="165" fontId="7" fillId="0" borderId="0" xfId="0" applyNumberFormat="1" applyFont="1"/>
    <xf numFmtId="165" fontId="7" fillId="0" borderId="8" xfId="0" applyNumberFormat="1" applyFont="1" applyBorder="1"/>
    <xf numFmtId="164" fontId="11" fillId="0" borderId="0" xfId="0" applyNumberFormat="1" applyFont="1"/>
    <xf numFmtId="43" fontId="10" fillId="0" borderId="0" xfId="1" applyFont="1" applyFill="1"/>
    <xf numFmtId="0" fontId="11" fillId="0" borderId="0" xfId="0" applyFont="1"/>
    <xf numFmtId="167" fontId="11" fillId="0" borderId="0" xfId="0" applyNumberFormat="1" applyFont="1"/>
    <xf numFmtId="165" fontId="12" fillId="0" borderId="0" xfId="0" applyNumberFormat="1" applyFont="1"/>
    <xf numFmtId="169" fontId="10" fillId="0" borderId="0" xfId="0" applyNumberFormat="1" applyFont="1"/>
    <xf numFmtId="166" fontId="13" fillId="0" borderId="0" xfId="1" applyNumberFormat="1" applyFont="1" applyFill="1"/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3" fillId="0" borderId="8" xfId="0" applyNumberFormat="1" applyFont="1" applyBorder="1" applyAlignment="1">
      <alignment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86</xdr:row>
      <xdr:rowOff>161249</xdr:rowOff>
    </xdr:from>
    <xdr:to>
      <xdr:col>4</xdr:col>
      <xdr:colOff>948791</xdr:colOff>
      <xdr:row>91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3D810C-11E6-42FD-BBEA-CBAC1798F948}"/>
            </a:ext>
          </a:extLst>
        </xdr:cNvPr>
        <xdr:cNvSpPr txBox="1"/>
      </xdr:nvSpPr>
      <xdr:spPr>
        <a:xfrm>
          <a:off x="2924687" y="1287712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86</xdr:row>
      <xdr:rowOff>120908</xdr:rowOff>
    </xdr:from>
    <xdr:to>
      <xdr:col>3</xdr:col>
      <xdr:colOff>1846347</xdr:colOff>
      <xdr:row>90</xdr:row>
      <xdr:rowOff>100420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1D834C4-47BD-4F97-AF15-B56874A8C3BB}"/>
            </a:ext>
          </a:extLst>
        </xdr:cNvPr>
        <xdr:cNvSpPr txBox="1"/>
      </xdr:nvSpPr>
      <xdr:spPr>
        <a:xfrm>
          <a:off x="320777" y="12836783"/>
          <a:ext cx="2401870" cy="7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86</xdr:row>
      <xdr:rowOff>153628</xdr:rowOff>
    </xdr:from>
    <xdr:to>
      <xdr:col>6</xdr:col>
      <xdr:colOff>0</xdr:colOff>
      <xdr:row>92</xdr:row>
      <xdr:rowOff>6486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B379BA4-B97A-4960-8ADA-72600B56AEB4}"/>
            </a:ext>
          </a:extLst>
        </xdr:cNvPr>
        <xdr:cNvSpPr txBox="1"/>
      </xdr:nvSpPr>
      <xdr:spPr>
        <a:xfrm>
          <a:off x="5708344" y="12869503"/>
          <a:ext cx="2808440" cy="995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95"/>
  <sheetViews>
    <sheetView showGridLines="0" tabSelected="1" zoomScale="115" zoomScaleNormal="115" zoomScaleSheetLayoutView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7" sqref="E27"/>
    </sheetView>
  </sheetViews>
  <sheetFormatPr baseColWidth="10" defaultRowHeight="12.75" outlineLevelRow="1"/>
  <cols>
    <col min="1" max="2" width="1.7109375" style="1" customWidth="1"/>
    <col min="3" max="3" width="9.7109375" style="1" customWidth="1"/>
    <col min="4" max="4" width="57.5703125" style="1" customWidth="1"/>
    <col min="5" max="5" width="28" style="1" customWidth="1"/>
    <col min="6" max="6" width="28.7109375" style="1" customWidth="1"/>
    <col min="7" max="7" width="2.85546875" style="2" hidden="1" customWidth="1"/>
    <col min="8" max="8" width="15.140625" style="2" hidden="1" customWidth="1"/>
    <col min="9" max="9" width="14.28515625" style="2" hidden="1" customWidth="1"/>
    <col min="10" max="28" width="0" style="1" hidden="1" customWidth="1"/>
    <col min="29" max="253" width="11.42578125" style="1"/>
    <col min="254" max="255" width="1.7109375" style="1" customWidth="1"/>
    <col min="256" max="256" width="9.7109375" style="1" customWidth="1"/>
    <col min="257" max="257" width="57.5703125" style="1" customWidth="1"/>
    <col min="258" max="258" width="28" style="1" customWidth="1"/>
    <col min="259" max="259" width="28.7109375" style="1" customWidth="1"/>
    <col min="260" max="260" width="26.5703125" style="1" bestFit="1" customWidth="1"/>
    <col min="261" max="261" width="16.28515625" style="1" customWidth="1"/>
    <col min="262" max="262" width="11.42578125" style="1"/>
    <col min="263" max="263" width="14.28515625" style="1" bestFit="1" customWidth="1"/>
    <col min="264" max="264" width="12.140625" style="1" bestFit="1" customWidth="1"/>
    <col min="265" max="265" width="14.28515625" style="1" bestFit="1" customWidth="1"/>
    <col min="266" max="509" width="11.42578125" style="1"/>
    <col min="510" max="511" width="1.7109375" style="1" customWidth="1"/>
    <col min="512" max="512" width="9.7109375" style="1" customWidth="1"/>
    <col min="513" max="513" width="57.5703125" style="1" customWidth="1"/>
    <col min="514" max="514" width="28" style="1" customWidth="1"/>
    <col min="515" max="515" width="28.7109375" style="1" customWidth="1"/>
    <col min="516" max="516" width="26.5703125" style="1" bestFit="1" customWidth="1"/>
    <col min="517" max="517" width="16.28515625" style="1" customWidth="1"/>
    <col min="518" max="518" width="11.42578125" style="1"/>
    <col min="519" max="519" width="14.28515625" style="1" bestFit="1" customWidth="1"/>
    <col min="520" max="520" width="12.140625" style="1" bestFit="1" customWidth="1"/>
    <col min="521" max="521" width="14.28515625" style="1" bestFit="1" customWidth="1"/>
    <col min="522" max="765" width="11.42578125" style="1"/>
    <col min="766" max="767" width="1.7109375" style="1" customWidth="1"/>
    <col min="768" max="768" width="9.7109375" style="1" customWidth="1"/>
    <col min="769" max="769" width="57.5703125" style="1" customWidth="1"/>
    <col min="770" max="770" width="28" style="1" customWidth="1"/>
    <col min="771" max="771" width="28.7109375" style="1" customWidth="1"/>
    <col min="772" max="772" width="26.5703125" style="1" bestFit="1" customWidth="1"/>
    <col min="773" max="773" width="16.28515625" style="1" customWidth="1"/>
    <col min="774" max="774" width="11.42578125" style="1"/>
    <col min="775" max="775" width="14.28515625" style="1" bestFit="1" customWidth="1"/>
    <col min="776" max="776" width="12.140625" style="1" bestFit="1" customWidth="1"/>
    <col min="777" max="777" width="14.28515625" style="1" bestFit="1" customWidth="1"/>
    <col min="778" max="1021" width="11.42578125" style="1"/>
    <col min="1022" max="1023" width="1.7109375" style="1" customWidth="1"/>
    <col min="1024" max="1024" width="9.7109375" style="1" customWidth="1"/>
    <col min="1025" max="1025" width="57.5703125" style="1" customWidth="1"/>
    <col min="1026" max="1026" width="28" style="1" customWidth="1"/>
    <col min="1027" max="1027" width="28.7109375" style="1" customWidth="1"/>
    <col min="1028" max="1028" width="26.5703125" style="1" bestFit="1" customWidth="1"/>
    <col min="1029" max="1029" width="16.28515625" style="1" customWidth="1"/>
    <col min="1030" max="1030" width="11.42578125" style="1"/>
    <col min="1031" max="1031" width="14.28515625" style="1" bestFit="1" customWidth="1"/>
    <col min="1032" max="1032" width="12.140625" style="1" bestFit="1" customWidth="1"/>
    <col min="1033" max="1033" width="14.28515625" style="1" bestFit="1" customWidth="1"/>
    <col min="1034" max="1277" width="11.42578125" style="1"/>
    <col min="1278" max="1279" width="1.7109375" style="1" customWidth="1"/>
    <col min="1280" max="1280" width="9.7109375" style="1" customWidth="1"/>
    <col min="1281" max="1281" width="57.5703125" style="1" customWidth="1"/>
    <col min="1282" max="1282" width="28" style="1" customWidth="1"/>
    <col min="1283" max="1283" width="28.7109375" style="1" customWidth="1"/>
    <col min="1284" max="1284" width="26.5703125" style="1" bestFit="1" customWidth="1"/>
    <col min="1285" max="1285" width="16.28515625" style="1" customWidth="1"/>
    <col min="1286" max="1286" width="11.42578125" style="1"/>
    <col min="1287" max="1287" width="14.28515625" style="1" bestFit="1" customWidth="1"/>
    <col min="1288" max="1288" width="12.140625" style="1" bestFit="1" customWidth="1"/>
    <col min="1289" max="1289" width="14.28515625" style="1" bestFit="1" customWidth="1"/>
    <col min="1290" max="1533" width="11.42578125" style="1"/>
    <col min="1534" max="1535" width="1.7109375" style="1" customWidth="1"/>
    <col min="1536" max="1536" width="9.7109375" style="1" customWidth="1"/>
    <col min="1537" max="1537" width="57.5703125" style="1" customWidth="1"/>
    <col min="1538" max="1538" width="28" style="1" customWidth="1"/>
    <col min="1539" max="1539" width="28.7109375" style="1" customWidth="1"/>
    <col min="1540" max="1540" width="26.5703125" style="1" bestFit="1" customWidth="1"/>
    <col min="1541" max="1541" width="16.28515625" style="1" customWidth="1"/>
    <col min="1542" max="1542" width="11.42578125" style="1"/>
    <col min="1543" max="1543" width="14.28515625" style="1" bestFit="1" customWidth="1"/>
    <col min="1544" max="1544" width="12.140625" style="1" bestFit="1" customWidth="1"/>
    <col min="1545" max="1545" width="14.28515625" style="1" bestFit="1" customWidth="1"/>
    <col min="1546" max="1789" width="11.42578125" style="1"/>
    <col min="1790" max="1791" width="1.7109375" style="1" customWidth="1"/>
    <col min="1792" max="1792" width="9.7109375" style="1" customWidth="1"/>
    <col min="1793" max="1793" width="57.5703125" style="1" customWidth="1"/>
    <col min="1794" max="1794" width="28" style="1" customWidth="1"/>
    <col min="1795" max="1795" width="28.7109375" style="1" customWidth="1"/>
    <col min="1796" max="1796" width="26.5703125" style="1" bestFit="1" customWidth="1"/>
    <col min="1797" max="1797" width="16.28515625" style="1" customWidth="1"/>
    <col min="1798" max="1798" width="11.42578125" style="1"/>
    <col min="1799" max="1799" width="14.28515625" style="1" bestFit="1" customWidth="1"/>
    <col min="1800" max="1800" width="12.140625" style="1" bestFit="1" customWidth="1"/>
    <col min="1801" max="1801" width="14.28515625" style="1" bestFit="1" customWidth="1"/>
    <col min="1802" max="2045" width="11.42578125" style="1"/>
    <col min="2046" max="2047" width="1.7109375" style="1" customWidth="1"/>
    <col min="2048" max="2048" width="9.7109375" style="1" customWidth="1"/>
    <col min="2049" max="2049" width="57.5703125" style="1" customWidth="1"/>
    <col min="2050" max="2050" width="28" style="1" customWidth="1"/>
    <col min="2051" max="2051" width="28.7109375" style="1" customWidth="1"/>
    <col min="2052" max="2052" width="26.5703125" style="1" bestFit="1" customWidth="1"/>
    <col min="2053" max="2053" width="16.28515625" style="1" customWidth="1"/>
    <col min="2054" max="2054" width="11.42578125" style="1"/>
    <col min="2055" max="2055" width="14.28515625" style="1" bestFit="1" customWidth="1"/>
    <col min="2056" max="2056" width="12.140625" style="1" bestFit="1" customWidth="1"/>
    <col min="2057" max="2057" width="14.28515625" style="1" bestFit="1" customWidth="1"/>
    <col min="2058" max="2301" width="11.42578125" style="1"/>
    <col min="2302" max="2303" width="1.7109375" style="1" customWidth="1"/>
    <col min="2304" max="2304" width="9.7109375" style="1" customWidth="1"/>
    <col min="2305" max="2305" width="57.5703125" style="1" customWidth="1"/>
    <col min="2306" max="2306" width="28" style="1" customWidth="1"/>
    <col min="2307" max="2307" width="28.7109375" style="1" customWidth="1"/>
    <col min="2308" max="2308" width="26.5703125" style="1" bestFit="1" customWidth="1"/>
    <col min="2309" max="2309" width="16.28515625" style="1" customWidth="1"/>
    <col min="2310" max="2310" width="11.42578125" style="1"/>
    <col min="2311" max="2311" width="14.28515625" style="1" bestFit="1" customWidth="1"/>
    <col min="2312" max="2312" width="12.140625" style="1" bestFit="1" customWidth="1"/>
    <col min="2313" max="2313" width="14.28515625" style="1" bestFit="1" customWidth="1"/>
    <col min="2314" max="2557" width="11.42578125" style="1"/>
    <col min="2558" max="2559" width="1.7109375" style="1" customWidth="1"/>
    <col min="2560" max="2560" width="9.7109375" style="1" customWidth="1"/>
    <col min="2561" max="2561" width="57.5703125" style="1" customWidth="1"/>
    <col min="2562" max="2562" width="28" style="1" customWidth="1"/>
    <col min="2563" max="2563" width="28.7109375" style="1" customWidth="1"/>
    <col min="2564" max="2564" width="26.5703125" style="1" bestFit="1" customWidth="1"/>
    <col min="2565" max="2565" width="16.28515625" style="1" customWidth="1"/>
    <col min="2566" max="2566" width="11.42578125" style="1"/>
    <col min="2567" max="2567" width="14.28515625" style="1" bestFit="1" customWidth="1"/>
    <col min="2568" max="2568" width="12.140625" style="1" bestFit="1" customWidth="1"/>
    <col min="2569" max="2569" width="14.28515625" style="1" bestFit="1" customWidth="1"/>
    <col min="2570" max="2813" width="11.42578125" style="1"/>
    <col min="2814" max="2815" width="1.7109375" style="1" customWidth="1"/>
    <col min="2816" max="2816" width="9.7109375" style="1" customWidth="1"/>
    <col min="2817" max="2817" width="57.5703125" style="1" customWidth="1"/>
    <col min="2818" max="2818" width="28" style="1" customWidth="1"/>
    <col min="2819" max="2819" width="28.7109375" style="1" customWidth="1"/>
    <col min="2820" max="2820" width="26.5703125" style="1" bestFit="1" customWidth="1"/>
    <col min="2821" max="2821" width="16.28515625" style="1" customWidth="1"/>
    <col min="2822" max="2822" width="11.42578125" style="1"/>
    <col min="2823" max="2823" width="14.28515625" style="1" bestFit="1" customWidth="1"/>
    <col min="2824" max="2824" width="12.140625" style="1" bestFit="1" customWidth="1"/>
    <col min="2825" max="2825" width="14.28515625" style="1" bestFit="1" customWidth="1"/>
    <col min="2826" max="3069" width="11.42578125" style="1"/>
    <col min="3070" max="3071" width="1.7109375" style="1" customWidth="1"/>
    <col min="3072" max="3072" width="9.7109375" style="1" customWidth="1"/>
    <col min="3073" max="3073" width="57.5703125" style="1" customWidth="1"/>
    <col min="3074" max="3074" width="28" style="1" customWidth="1"/>
    <col min="3075" max="3075" width="28.7109375" style="1" customWidth="1"/>
    <col min="3076" max="3076" width="26.5703125" style="1" bestFit="1" customWidth="1"/>
    <col min="3077" max="3077" width="16.28515625" style="1" customWidth="1"/>
    <col min="3078" max="3078" width="11.42578125" style="1"/>
    <col min="3079" max="3079" width="14.28515625" style="1" bestFit="1" customWidth="1"/>
    <col min="3080" max="3080" width="12.140625" style="1" bestFit="1" customWidth="1"/>
    <col min="3081" max="3081" width="14.28515625" style="1" bestFit="1" customWidth="1"/>
    <col min="3082" max="3325" width="11.42578125" style="1"/>
    <col min="3326" max="3327" width="1.7109375" style="1" customWidth="1"/>
    <col min="3328" max="3328" width="9.7109375" style="1" customWidth="1"/>
    <col min="3329" max="3329" width="57.5703125" style="1" customWidth="1"/>
    <col min="3330" max="3330" width="28" style="1" customWidth="1"/>
    <col min="3331" max="3331" width="28.7109375" style="1" customWidth="1"/>
    <col min="3332" max="3332" width="26.5703125" style="1" bestFit="1" customWidth="1"/>
    <col min="3333" max="3333" width="16.28515625" style="1" customWidth="1"/>
    <col min="3334" max="3334" width="11.42578125" style="1"/>
    <col min="3335" max="3335" width="14.28515625" style="1" bestFit="1" customWidth="1"/>
    <col min="3336" max="3336" width="12.140625" style="1" bestFit="1" customWidth="1"/>
    <col min="3337" max="3337" width="14.28515625" style="1" bestFit="1" customWidth="1"/>
    <col min="3338" max="3581" width="11.42578125" style="1"/>
    <col min="3582" max="3583" width="1.7109375" style="1" customWidth="1"/>
    <col min="3584" max="3584" width="9.7109375" style="1" customWidth="1"/>
    <col min="3585" max="3585" width="57.5703125" style="1" customWidth="1"/>
    <col min="3586" max="3586" width="28" style="1" customWidth="1"/>
    <col min="3587" max="3587" width="28.7109375" style="1" customWidth="1"/>
    <col min="3588" max="3588" width="26.5703125" style="1" bestFit="1" customWidth="1"/>
    <col min="3589" max="3589" width="16.28515625" style="1" customWidth="1"/>
    <col min="3590" max="3590" width="11.42578125" style="1"/>
    <col min="3591" max="3591" width="14.28515625" style="1" bestFit="1" customWidth="1"/>
    <col min="3592" max="3592" width="12.140625" style="1" bestFit="1" customWidth="1"/>
    <col min="3593" max="3593" width="14.28515625" style="1" bestFit="1" customWidth="1"/>
    <col min="3594" max="3837" width="11.42578125" style="1"/>
    <col min="3838" max="3839" width="1.7109375" style="1" customWidth="1"/>
    <col min="3840" max="3840" width="9.7109375" style="1" customWidth="1"/>
    <col min="3841" max="3841" width="57.5703125" style="1" customWidth="1"/>
    <col min="3842" max="3842" width="28" style="1" customWidth="1"/>
    <col min="3843" max="3843" width="28.7109375" style="1" customWidth="1"/>
    <col min="3844" max="3844" width="26.5703125" style="1" bestFit="1" customWidth="1"/>
    <col min="3845" max="3845" width="16.28515625" style="1" customWidth="1"/>
    <col min="3846" max="3846" width="11.42578125" style="1"/>
    <col min="3847" max="3847" width="14.28515625" style="1" bestFit="1" customWidth="1"/>
    <col min="3848" max="3848" width="12.140625" style="1" bestFit="1" customWidth="1"/>
    <col min="3849" max="3849" width="14.28515625" style="1" bestFit="1" customWidth="1"/>
    <col min="3850" max="4093" width="11.42578125" style="1"/>
    <col min="4094" max="4095" width="1.7109375" style="1" customWidth="1"/>
    <col min="4096" max="4096" width="9.7109375" style="1" customWidth="1"/>
    <col min="4097" max="4097" width="57.5703125" style="1" customWidth="1"/>
    <col min="4098" max="4098" width="28" style="1" customWidth="1"/>
    <col min="4099" max="4099" width="28.7109375" style="1" customWidth="1"/>
    <col min="4100" max="4100" width="26.5703125" style="1" bestFit="1" customWidth="1"/>
    <col min="4101" max="4101" width="16.28515625" style="1" customWidth="1"/>
    <col min="4102" max="4102" width="11.42578125" style="1"/>
    <col min="4103" max="4103" width="14.28515625" style="1" bestFit="1" customWidth="1"/>
    <col min="4104" max="4104" width="12.140625" style="1" bestFit="1" customWidth="1"/>
    <col min="4105" max="4105" width="14.28515625" style="1" bestFit="1" customWidth="1"/>
    <col min="4106" max="4349" width="11.42578125" style="1"/>
    <col min="4350" max="4351" width="1.7109375" style="1" customWidth="1"/>
    <col min="4352" max="4352" width="9.7109375" style="1" customWidth="1"/>
    <col min="4353" max="4353" width="57.5703125" style="1" customWidth="1"/>
    <col min="4354" max="4354" width="28" style="1" customWidth="1"/>
    <col min="4355" max="4355" width="28.7109375" style="1" customWidth="1"/>
    <col min="4356" max="4356" width="26.5703125" style="1" bestFit="1" customWidth="1"/>
    <col min="4357" max="4357" width="16.28515625" style="1" customWidth="1"/>
    <col min="4358" max="4358" width="11.42578125" style="1"/>
    <col min="4359" max="4359" width="14.28515625" style="1" bestFit="1" customWidth="1"/>
    <col min="4360" max="4360" width="12.140625" style="1" bestFit="1" customWidth="1"/>
    <col min="4361" max="4361" width="14.28515625" style="1" bestFit="1" customWidth="1"/>
    <col min="4362" max="4605" width="11.42578125" style="1"/>
    <col min="4606" max="4607" width="1.7109375" style="1" customWidth="1"/>
    <col min="4608" max="4608" width="9.7109375" style="1" customWidth="1"/>
    <col min="4609" max="4609" width="57.5703125" style="1" customWidth="1"/>
    <col min="4610" max="4610" width="28" style="1" customWidth="1"/>
    <col min="4611" max="4611" width="28.7109375" style="1" customWidth="1"/>
    <col min="4612" max="4612" width="26.5703125" style="1" bestFit="1" customWidth="1"/>
    <col min="4613" max="4613" width="16.28515625" style="1" customWidth="1"/>
    <col min="4614" max="4614" width="11.42578125" style="1"/>
    <col min="4615" max="4615" width="14.28515625" style="1" bestFit="1" customWidth="1"/>
    <col min="4616" max="4616" width="12.140625" style="1" bestFit="1" customWidth="1"/>
    <col min="4617" max="4617" width="14.28515625" style="1" bestFit="1" customWidth="1"/>
    <col min="4618" max="4861" width="11.42578125" style="1"/>
    <col min="4862" max="4863" width="1.7109375" style="1" customWidth="1"/>
    <col min="4864" max="4864" width="9.7109375" style="1" customWidth="1"/>
    <col min="4865" max="4865" width="57.5703125" style="1" customWidth="1"/>
    <col min="4866" max="4866" width="28" style="1" customWidth="1"/>
    <col min="4867" max="4867" width="28.7109375" style="1" customWidth="1"/>
    <col min="4868" max="4868" width="26.5703125" style="1" bestFit="1" customWidth="1"/>
    <col min="4869" max="4869" width="16.28515625" style="1" customWidth="1"/>
    <col min="4870" max="4870" width="11.42578125" style="1"/>
    <col min="4871" max="4871" width="14.28515625" style="1" bestFit="1" customWidth="1"/>
    <col min="4872" max="4872" width="12.140625" style="1" bestFit="1" customWidth="1"/>
    <col min="4873" max="4873" width="14.28515625" style="1" bestFit="1" customWidth="1"/>
    <col min="4874" max="5117" width="11.42578125" style="1"/>
    <col min="5118" max="5119" width="1.7109375" style="1" customWidth="1"/>
    <col min="5120" max="5120" width="9.7109375" style="1" customWidth="1"/>
    <col min="5121" max="5121" width="57.5703125" style="1" customWidth="1"/>
    <col min="5122" max="5122" width="28" style="1" customWidth="1"/>
    <col min="5123" max="5123" width="28.7109375" style="1" customWidth="1"/>
    <col min="5124" max="5124" width="26.5703125" style="1" bestFit="1" customWidth="1"/>
    <col min="5125" max="5125" width="16.28515625" style="1" customWidth="1"/>
    <col min="5126" max="5126" width="11.42578125" style="1"/>
    <col min="5127" max="5127" width="14.28515625" style="1" bestFit="1" customWidth="1"/>
    <col min="5128" max="5128" width="12.140625" style="1" bestFit="1" customWidth="1"/>
    <col min="5129" max="5129" width="14.28515625" style="1" bestFit="1" customWidth="1"/>
    <col min="5130" max="5373" width="11.42578125" style="1"/>
    <col min="5374" max="5375" width="1.7109375" style="1" customWidth="1"/>
    <col min="5376" max="5376" width="9.7109375" style="1" customWidth="1"/>
    <col min="5377" max="5377" width="57.5703125" style="1" customWidth="1"/>
    <col min="5378" max="5378" width="28" style="1" customWidth="1"/>
    <col min="5379" max="5379" width="28.7109375" style="1" customWidth="1"/>
    <col min="5380" max="5380" width="26.5703125" style="1" bestFit="1" customWidth="1"/>
    <col min="5381" max="5381" width="16.28515625" style="1" customWidth="1"/>
    <col min="5382" max="5382" width="11.42578125" style="1"/>
    <col min="5383" max="5383" width="14.28515625" style="1" bestFit="1" customWidth="1"/>
    <col min="5384" max="5384" width="12.140625" style="1" bestFit="1" customWidth="1"/>
    <col min="5385" max="5385" width="14.28515625" style="1" bestFit="1" customWidth="1"/>
    <col min="5386" max="5629" width="11.42578125" style="1"/>
    <col min="5630" max="5631" width="1.7109375" style="1" customWidth="1"/>
    <col min="5632" max="5632" width="9.7109375" style="1" customWidth="1"/>
    <col min="5633" max="5633" width="57.5703125" style="1" customWidth="1"/>
    <col min="5634" max="5634" width="28" style="1" customWidth="1"/>
    <col min="5635" max="5635" width="28.7109375" style="1" customWidth="1"/>
    <col min="5636" max="5636" width="26.5703125" style="1" bestFit="1" customWidth="1"/>
    <col min="5637" max="5637" width="16.28515625" style="1" customWidth="1"/>
    <col min="5638" max="5638" width="11.42578125" style="1"/>
    <col min="5639" max="5639" width="14.28515625" style="1" bestFit="1" customWidth="1"/>
    <col min="5640" max="5640" width="12.140625" style="1" bestFit="1" customWidth="1"/>
    <col min="5641" max="5641" width="14.28515625" style="1" bestFit="1" customWidth="1"/>
    <col min="5642" max="5885" width="11.42578125" style="1"/>
    <col min="5886" max="5887" width="1.7109375" style="1" customWidth="1"/>
    <col min="5888" max="5888" width="9.7109375" style="1" customWidth="1"/>
    <col min="5889" max="5889" width="57.5703125" style="1" customWidth="1"/>
    <col min="5890" max="5890" width="28" style="1" customWidth="1"/>
    <col min="5891" max="5891" width="28.7109375" style="1" customWidth="1"/>
    <col min="5892" max="5892" width="26.5703125" style="1" bestFit="1" customWidth="1"/>
    <col min="5893" max="5893" width="16.28515625" style="1" customWidth="1"/>
    <col min="5894" max="5894" width="11.42578125" style="1"/>
    <col min="5895" max="5895" width="14.28515625" style="1" bestFit="1" customWidth="1"/>
    <col min="5896" max="5896" width="12.140625" style="1" bestFit="1" customWidth="1"/>
    <col min="5897" max="5897" width="14.28515625" style="1" bestFit="1" customWidth="1"/>
    <col min="5898" max="6141" width="11.42578125" style="1"/>
    <col min="6142" max="6143" width="1.7109375" style="1" customWidth="1"/>
    <col min="6144" max="6144" width="9.7109375" style="1" customWidth="1"/>
    <col min="6145" max="6145" width="57.5703125" style="1" customWidth="1"/>
    <col min="6146" max="6146" width="28" style="1" customWidth="1"/>
    <col min="6147" max="6147" width="28.7109375" style="1" customWidth="1"/>
    <col min="6148" max="6148" width="26.5703125" style="1" bestFit="1" customWidth="1"/>
    <col min="6149" max="6149" width="16.28515625" style="1" customWidth="1"/>
    <col min="6150" max="6150" width="11.42578125" style="1"/>
    <col min="6151" max="6151" width="14.28515625" style="1" bestFit="1" customWidth="1"/>
    <col min="6152" max="6152" width="12.140625" style="1" bestFit="1" customWidth="1"/>
    <col min="6153" max="6153" width="14.28515625" style="1" bestFit="1" customWidth="1"/>
    <col min="6154" max="6397" width="11.42578125" style="1"/>
    <col min="6398" max="6399" width="1.7109375" style="1" customWidth="1"/>
    <col min="6400" max="6400" width="9.7109375" style="1" customWidth="1"/>
    <col min="6401" max="6401" width="57.5703125" style="1" customWidth="1"/>
    <col min="6402" max="6402" width="28" style="1" customWidth="1"/>
    <col min="6403" max="6403" width="28.7109375" style="1" customWidth="1"/>
    <col min="6404" max="6404" width="26.5703125" style="1" bestFit="1" customWidth="1"/>
    <col min="6405" max="6405" width="16.28515625" style="1" customWidth="1"/>
    <col min="6406" max="6406" width="11.42578125" style="1"/>
    <col min="6407" max="6407" width="14.28515625" style="1" bestFit="1" customWidth="1"/>
    <col min="6408" max="6408" width="12.140625" style="1" bestFit="1" customWidth="1"/>
    <col min="6409" max="6409" width="14.28515625" style="1" bestFit="1" customWidth="1"/>
    <col min="6410" max="6653" width="11.42578125" style="1"/>
    <col min="6654" max="6655" width="1.7109375" style="1" customWidth="1"/>
    <col min="6656" max="6656" width="9.7109375" style="1" customWidth="1"/>
    <col min="6657" max="6657" width="57.5703125" style="1" customWidth="1"/>
    <col min="6658" max="6658" width="28" style="1" customWidth="1"/>
    <col min="6659" max="6659" width="28.7109375" style="1" customWidth="1"/>
    <col min="6660" max="6660" width="26.5703125" style="1" bestFit="1" customWidth="1"/>
    <col min="6661" max="6661" width="16.28515625" style="1" customWidth="1"/>
    <col min="6662" max="6662" width="11.42578125" style="1"/>
    <col min="6663" max="6663" width="14.28515625" style="1" bestFit="1" customWidth="1"/>
    <col min="6664" max="6664" width="12.140625" style="1" bestFit="1" customWidth="1"/>
    <col min="6665" max="6665" width="14.28515625" style="1" bestFit="1" customWidth="1"/>
    <col min="6666" max="6909" width="11.42578125" style="1"/>
    <col min="6910" max="6911" width="1.7109375" style="1" customWidth="1"/>
    <col min="6912" max="6912" width="9.7109375" style="1" customWidth="1"/>
    <col min="6913" max="6913" width="57.5703125" style="1" customWidth="1"/>
    <col min="6914" max="6914" width="28" style="1" customWidth="1"/>
    <col min="6915" max="6915" width="28.7109375" style="1" customWidth="1"/>
    <col min="6916" max="6916" width="26.5703125" style="1" bestFit="1" customWidth="1"/>
    <col min="6917" max="6917" width="16.28515625" style="1" customWidth="1"/>
    <col min="6918" max="6918" width="11.42578125" style="1"/>
    <col min="6919" max="6919" width="14.28515625" style="1" bestFit="1" customWidth="1"/>
    <col min="6920" max="6920" width="12.140625" style="1" bestFit="1" customWidth="1"/>
    <col min="6921" max="6921" width="14.28515625" style="1" bestFit="1" customWidth="1"/>
    <col min="6922" max="7165" width="11.42578125" style="1"/>
    <col min="7166" max="7167" width="1.7109375" style="1" customWidth="1"/>
    <col min="7168" max="7168" width="9.7109375" style="1" customWidth="1"/>
    <col min="7169" max="7169" width="57.5703125" style="1" customWidth="1"/>
    <col min="7170" max="7170" width="28" style="1" customWidth="1"/>
    <col min="7171" max="7171" width="28.7109375" style="1" customWidth="1"/>
    <col min="7172" max="7172" width="26.5703125" style="1" bestFit="1" customWidth="1"/>
    <col min="7173" max="7173" width="16.28515625" style="1" customWidth="1"/>
    <col min="7174" max="7174" width="11.42578125" style="1"/>
    <col min="7175" max="7175" width="14.28515625" style="1" bestFit="1" customWidth="1"/>
    <col min="7176" max="7176" width="12.140625" style="1" bestFit="1" customWidth="1"/>
    <col min="7177" max="7177" width="14.28515625" style="1" bestFit="1" customWidth="1"/>
    <col min="7178" max="7421" width="11.42578125" style="1"/>
    <col min="7422" max="7423" width="1.7109375" style="1" customWidth="1"/>
    <col min="7424" max="7424" width="9.7109375" style="1" customWidth="1"/>
    <col min="7425" max="7425" width="57.5703125" style="1" customWidth="1"/>
    <col min="7426" max="7426" width="28" style="1" customWidth="1"/>
    <col min="7427" max="7427" width="28.7109375" style="1" customWidth="1"/>
    <col min="7428" max="7428" width="26.5703125" style="1" bestFit="1" customWidth="1"/>
    <col min="7429" max="7429" width="16.28515625" style="1" customWidth="1"/>
    <col min="7430" max="7430" width="11.42578125" style="1"/>
    <col min="7431" max="7431" width="14.28515625" style="1" bestFit="1" customWidth="1"/>
    <col min="7432" max="7432" width="12.140625" style="1" bestFit="1" customWidth="1"/>
    <col min="7433" max="7433" width="14.28515625" style="1" bestFit="1" customWidth="1"/>
    <col min="7434" max="7677" width="11.42578125" style="1"/>
    <col min="7678" max="7679" width="1.7109375" style="1" customWidth="1"/>
    <col min="7680" max="7680" width="9.7109375" style="1" customWidth="1"/>
    <col min="7681" max="7681" width="57.5703125" style="1" customWidth="1"/>
    <col min="7682" max="7682" width="28" style="1" customWidth="1"/>
    <col min="7683" max="7683" width="28.7109375" style="1" customWidth="1"/>
    <col min="7684" max="7684" width="26.5703125" style="1" bestFit="1" customWidth="1"/>
    <col min="7685" max="7685" width="16.28515625" style="1" customWidth="1"/>
    <col min="7686" max="7686" width="11.42578125" style="1"/>
    <col min="7687" max="7687" width="14.28515625" style="1" bestFit="1" customWidth="1"/>
    <col min="7688" max="7688" width="12.140625" style="1" bestFit="1" customWidth="1"/>
    <col min="7689" max="7689" width="14.28515625" style="1" bestFit="1" customWidth="1"/>
    <col min="7690" max="7933" width="11.42578125" style="1"/>
    <col min="7934" max="7935" width="1.7109375" style="1" customWidth="1"/>
    <col min="7936" max="7936" width="9.7109375" style="1" customWidth="1"/>
    <col min="7937" max="7937" width="57.5703125" style="1" customWidth="1"/>
    <col min="7938" max="7938" width="28" style="1" customWidth="1"/>
    <col min="7939" max="7939" width="28.7109375" style="1" customWidth="1"/>
    <col min="7940" max="7940" width="26.5703125" style="1" bestFit="1" customWidth="1"/>
    <col min="7941" max="7941" width="16.28515625" style="1" customWidth="1"/>
    <col min="7942" max="7942" width="11.42578125" style="1"/>
    <col min="7943" max="7943" width="14.28515625" style="1" bestFit="1" customWidth="1"/>
    <col min="7944" max="7944" width="12.140625" style="1" bestFit="1" customWidth="1"/>
    <col min="7945" max="7945" width="14.28515625" style="1" bestFit="1" customWidth="1"/>
    <col min="7946" max="8189" width="11.42578125" style="1"/>
    <col min="8190" max="8191" width="1.7109375" style="1" customWidth="1"/>
    <col min="8192" max="8192" width="9.7109375" style="1" customWidth="1"/>
    <col min="8193" max="8193" width="57.5703125" style="1" customWidth="1"/>
    <col min="8194" max="8194" width="28" style="1" customWidth="1"/>
    <col min="8195" max="8195" width="28.7109375" style="1" customWidth="1"/>
    <col min="8196" max="8196" width="26.5703125" style="1" bestFit="1" customWidth="1"/>
    <col min="8197" max="8197" width="16.28515625" style="1" customWidth="1"/>
    <col min="8198" max="8198" width="11.42578125" style="1"/>
    <col min="8199" max="8199" width="14.28515625" style="1" bestFit="1" customWidth="1"/>
    <col min="8200" max="8200" width="12.140625" style="1" bestFit="1" customWidth="1"/>
    <col min="8201" max="8201" width="14.28515625" style="1" bestFit="1" customWidth="1"/>
    <col min="8202" max="8445" width="11.42578125" style="1"/>
    <col min="8446" max="8447" width="1.7109375" style="1" customWidth="1"/>
    <col min="8448" max="8448" width="9.7109375" style="1" customWidth="1"/>
    <col min="8449" max="8449" width="57.5703125" style="1" customWidth="1"/>
    <col min="8450" max="8450" width="28" style="1" customWidth="1"/>
    <col min="8451" max="8451" width="28.7109375" style="1" customWidth="1"/>
    <col min="8452" max="8452" width="26.5703125" style="1" bestFit="1" customWidth="1"/>
    <col min="8453" max="8453" width="16.28515625" style="1" customWidth="1"/>
    <col min="8454" max="8454" width="11.42578125" style="1"/>
    <col min="8455" max="8455" width="14.28515625" style="1" bestFit="1" customWidth="1"/>
    <col min="8456" max="8456" width="12.140625" style="1" bestFit="1" customWidth="1"/>
    <col min="8457" max="8457" width="14.28515625" style="1" bestFit="1" customWidth="1"/>
    <col min="8458" max="8701" width="11.42578125" style="1"/>
    <col min="8702" max="8703" width="1.7109375" style="1" customWidth="1"/>
    <col min="8704" max="8704" width="9.7109375" style="1" customWidth="1"/>
    <col min="8705" max="8705" width="57.5703125" style="1" customWidth="1"/>
    <col min="8706" max="8706" width="28" style="1" customWidth="1"/>
    <col min="8707" max="8707" width="28.7109375" style="1" customWidth="1"/>
    <col min="8708" max="8708" width="26.5703125" style="1" bestFit="1" customWidth="1"/>
    <col min="8709" max="8709" width="16.28515625" style="1" customWidth="1"/>
    <col min="8710" max="8710" width="11.42578125" style="1"/>
    <col min="8711" max="8711" width="14.28515625" style="1" bestFit="1" customWidth="1"/>
    <col min="8712" max="8712" width="12.140625" style="1" bestFit="1" customWidth="1"/>
    <col min="8713" max="8713" width="14.28515625" style="1" bestFit="1" customWidth="1"/>
    <col min="8714" max="8957" width="11.42578125" style="1"/>
    <col min="8958" max="8959" width="1.7109375" style="1" customWidth="1"/>
    <col min="8960" max="8960" width="9.7109375" style="1" customWidth="1"/>
    <col min="8961" max="8961" width="57.5703125" style="1" customWidth="1"/>
    <col min="8962" max="8962" width="28" style="1" customWidth="1"/>
    <col min="8963" max="8963" width="28.7109375" style="1" customWidth="1"/>
    <col min="8964" max="8964" width="26.5703125" style="1" bestFit="1" customWidth="1"/>
    <col min="8965" max="8965" width="16.28515625" style="1" customWidth="1"/>
    <col min="8966" max="8966" width="11.42578125" style="1"/>
    <col min="8967" max="8967" width="14.28515625" style="1" bestFit="1" customWidth="1"/>
    <col min="8968" max="8968" width="12.140625" style="1" bestFit="1" customWidth="1"/>
    <col min="8969" max="8969" width="14.28515625" style="1" bestFit="1" customWidth="1"/>
    <col min="8970" max="9213" width="11.42578125" style="1"/>
    <col min="9214" max="9215" width="1.7109375" style="1" customWidth="1"/>
    <col min="9216" max="9216" width="9.7109375" style="1" customWidth="1"/>
    <col min="9217" max="9217" width="57.5703125" style="1" customWidth="1"/>
    <col min="9218" max="9218" width="28" style="1" customWidth="1"/>
    <col min="9219" max="9219" width="28.7109375" style="1" customWidth="1"/>
    <col min="9220" max="9220" width="26.5703125" style="1" bestFit="1" customWidth="1"/>
    <col min="9221" max="9221" width="16.28515625" style="1" customWidth="1"/>
    <col min="9222" max="9222" width="11.42578125" style="1"/>
    <col min="9223" max="9223" width="14.28515625" style="1" bestFit="1" customWidth="1"/>
    <col min="9224" max="9224" width="12.140625" style="1" bestFit="1" customWidth="1"/>
    <col min="9225" max="9225" width="14.28515625" style="1" bestFit="1" customWidth="1"/>
    <col min="9226" max="9469" width="11.42578125" style="1"/>
    <col min="9470" max="9471" width="1.7109375" style="1" customWidth="1"/>
    <col min="9472" max="9472" width="9.7109375" style="1" customWidth="1"/>
    <col min="9473" max="9473" width="57.5703125" style="1" customWidth="1"/>
    <col min="9474" max="9474" width="28" style="1" customWidth="1"/>
    <col min="9475" max="9475" width="28.7109375" style="1" customWidth="1"/>
    <col min="9476" max="9476" width="26.5703125" style="1" bestFit="1" customWidth="1"/>
    <col min="9477" max="9477" width="16.28515625" style="1" customWidth="1"/>
    <col min="9478" max="9478" width="11.42578125" style="1"/>
    <col min="9479" max="9479" width="14.28515625" style="1" bestFit="1" customWidth="1"/>
    <col min="9480" max="9480" width="12.140625" style="1" bestFit="1" customWidth="1"/>
    <col min="9481" max="9481" width="14.28515625" style="1" bestFit="1" customWidth="1"/>
    <col min="9482" max="9725" width="11.42578125" style="1"/>
    <col min="9726" max="9727" width="1.7109375" style="1" customWidth="1"/>
    <col min="9728" max="9728" width="9.7109375" style="1" customWidth="1"/>
    <col min="9729" max="9729" width="57.5703125" style="1" customWidth="1"/>
    <col min="9730" max="9730" width="28" style="1" customWidth="1"/>
    <col min="9731" max="9731" width="28.7109375" style="1" customWidth="1"/>
    <col min="9732" max="9732" width="26.5703125" style="1" bestFit="1" customWidth="1"/>
    <col min="9733" max="9733" width="16.28515625" style="1" customWidth="1"/>
    <col min="9734" max="9734" width="11.42578125" style="1"/>
    <col min="9735" max="9735" width="14.28515625" style="1" bestFit="1" customWidth="1"/>
    <col min="9736" max="9736" width="12.140625" style="1" bestFit="1" customWidth="1"/>
    <col min="9737" max="9737" width="14.28515625" style="1" bestFit="1" customWidth="1"/>
    <col min="9738" max="9981" width="11.42578125" style="1"/>
    <col min="9982" max="9983" width="1.7109375" style="1" customWidth="1"/>
    <col min="9984" max="9984" width="9.7109375" style="1" customWidth="1"/>
    <col min="9985" max="9985" width="57.5703125" style="1" customWidth="1"/>
    <col min="9986" max="9986" width="28" style="1" customWidth="1"/>
    <col min="9987" max="9987" width="28.7109375" style="1" customWidth="1"/>
    <col min="9988" max="9988" width="26.5703125" style="1" bestFit="1" customWidth="1"/>
    <col min="9989" max="9989" width="16.28515625" style="1" customWidth="1"/>
    <col min="9990" max="9990" width="11.42578125" style="1"/>
    <col min="9991" max="9991" width="14.28515625" style="1" bestFit="1" customWidth="1"/>
    <col min="9992" max="9992" width="12.140625" style="1" bestFit="1" customWidth="1"/>
    <col min="9993" max="9993" width="14.28515625" style="1" bestFit="1" customWidth="1"/>
    <col min="9994" max="10237" width="11.42578125" style="1"/>
    <col min="10238" max="10239" width="1.7109375" style="1" customWidth="1"/>
    <col min="10240" max="10240" width="9.7109375" style="1" customWidth="1"/>
    <col min="10241" max="10241" width="57.5703125" style="1" customWidth="1"/>
    <col min="10242" max="10242" width="28" style="1" customWidth="1"/>
    <col min="10243" max="10243" width="28.7109375" style="1" customWidth="1"/>
    <col min="10244" max="10244" width="26.5703125" style="1" bestFit="1" customWidth="1"/>
    <col min="10245" max="10245" width="16.28515625" style="1" customWidth="1"/>
    <col min="10246" max="10246" width="11.42578125" style="1"/>
    <col min="10247" max="10247" width="14.28515625" style="1" bestFit="1" customWidth="1"/>
    <col min="10248" max="10248" width="12.140625" style="1" bestFit="1" customWidth="1"/>
    <col min="10249" max="10249" width="14.28515625" style="1" bestFit="1" customWidth="1"/>
    <col min="10250" max="10493" width="11.42578125" style="1"/>
    <col min="10494" max="10495" width="1.7109375" style="1" customWidth="1"/>
    <col min="10496" max="10496" width="9.7109375" style="1" customWidth="1"/>
    <col min="10497" max="10497" width="57.5703125" style="1" customWidth="1"/>
    <col min="10498" max="10498" width="28" style="1" customWidth="1"/>
    <col min="10499" max="10499" width="28.7109375" style="1" customWidth="1"/>
    <col min="10500" max="10500" width="26.5703125" style="1" bestFit="1" customWidth="1"/>
    <col min="10501" max="10501" width="16.28515625" style="1" customWidth="1"/>
    <col min="10502" max="10502" width="11.42578125" style="1"/>
    <col min="10503" max="10503" width="14.28515625" style="1" bestFit="1" customWidth="1"/>
    <col min="10504" max="10504" width="12.140625" style="1" bestFit="1" customWidth="1"/>
    <col min="10505" max="10505" width="14.28515625" style="1" bestFit="1" customWidth="1"/>
    <col min="10506" max="10749" width="11.42578125" style="1"/>
    <col min="10750" max="10751" width="1.7109375" style="1" customWidth="1"/>
    <col min="10752" max="10752" width="9.7109375" style="1" customWidth="1"/>
    <col min="10753" max="10753" width="57.5703125" style="1" customWidth="1"/>
    <col min="10754" max="10754" width="28" style="1" customWidth="1"/>
    <col min="10755" max="10755" width="28.7109375" style="1" customWidth="1"/>
    <col min="10756" max="10756" width="26.5703125" style="1" bestFit="1" customWidth="1"/>
    <col min="10757" max="10757" width="16.28515625" style="1" customWidth="1"/>
    <col min="10758" max="10758" width="11.42578125" style="1"/>
    <col min="10759" max="10759" width="14.28515625" style="1" bestFit="1" customWidth="1"/>
    <col min="10760" max="10760" width="12.140625" style="1" bestFit="1" customWidth="1"/>
    <col min="10761" max="10761" width="14.28515625" style="1" bestFit="1" customWidth="1"/>
    <col min="10762" max="11005" width="11.42578125" style="1"/>
    <col min="11006" max="11007" width="1.7109375" style="1" customWidth="1"/>
    <col min="11008" max="11008" width="9.7109375" style="1" customWidth="1"/>
    <col min="11009" max="11009" width="57.5703125" style="1" customWidth="1"/>
    <col min="11010" max="11010" width="28" style="1" customWidth="1"/>
    <col min="11011" max="11011" width="28.7109375" style="1" customWidth="1"/>
    <col min="11012" max="11012" width="26.5703125" style="1" bestFit="1" customWidth="1"/>
    <col min="11013" max="11013" width="16.28515625" style="1" customWidth="1"/>
    <col min="11014" max="11014" width="11.42578125" style="1"/>
    <col min="11015" max="11015" width="14.28515625" style="1" bestFit="1" customWidth="1"/>
    <col min="11016" max="11016" width="12.140625" style="1" bestFit="1" customWidth="1"/>
    <col min="11017" max="11017" width="14.28515625" style="1" bestFit="1" customWidth="1"/>
    <col min="11018" max="11261" width="11.42578125" style="1"/>
    <col min="11262" max="11263" width="1.7109375" style="1" customWidth="1"/>
    <col min="11264" max="11264" width="9.7109375" style="1" customWidth="1"/>
    <col min="11265" max="11265" width="57.5703125" style="1" customWidth="1"/>
    <col min="11266" max="11266" width="28" style="1" customWidth="1"/>
    <col min="11267" max="11267" width="28.7109375" style="1" customWidth="1"/>
    <col min="11268" max="11268" width="26.5703125" style="1" bestFit="1" customWidth="1"/>
    <col min="11269" max="11269" width="16.28515625" style="1" customWidth="1"/>
    <col min="11270" max="11270" width="11.42578125" style="1"/>
    <col min="11271" max="11271" width="14.28515625" style="1" bestFit="1" customWidth="1"/>
    <col min="11272" max="11272" width="12.140625" style="1" bestFit="1" customWidth="1"/>
    <col min="11273" max="11273" width="14.28515625" style="1" bestFit="1" customWidth="1"/>
    <col min="11274" max="11517" width="11.42578125" style="1"/>
    <col min="11518" max="11519" width="1.7109375" style="1" customWidth="1"/>
    <col min="11520" max="11520" width="9.7109375" style="1" customWidth="1"/>
    <col min="11521" max="11521" width="57.5703125" style="1" customWidth="1"/>
    <col min="11522" max="11522" width="28" style="1" customWidth="1"/>
    <col min="11523" max="11523" width="28.7109375" style="1" customWidth="1"/>
    <col min="11524" max="11524" width="26.5703125" style="1" bestFit="1" customWidth="1"/>
    <col min="11525" max="11525" width="16.28515625" style="1" customWidth="1"/>
    <col min="11526" max="11526" width="11.42578125" style="1"/>
    <col min="11527" max="11527" width="14.28515625" style="1" bestFit="1" customWidth="1"/>
    <col min="11528" max="11528" width="12.140625" style="1" bestFit="1" customWidth="1"/>
    <col min="11529" max="11529" width="14.28515625" style="1" bestFit="1" customWidth="1"/>
    <col min="11530" max="11773" width="11.42578125" style="1"/>
    <col min="11774" max="11775" width="1.7109375" style="1" customWidth="1"/>
    <col min="11776" max="11776" width="9.7109375" style="1" customWidth="1"/>
    <col min="11777" max="11777" width="57.5703125" style="1" customWidth="1"/>
    <col min="11778" max="11778" width="28" style="1" customWidth="1"/>
    <col min="11779" max="11779" width="28.7109375" style="1" customWidth="1"/>
    <col min="11780" max="11780" width="26.5703125" style="1" bestFit="1" customWidth="1"/>
    <col min="11781" max="11781" width="16.28515625" style="1" customWidth="1"/>
    <col min="11782" max="11782" width="11.42578125" style="1"/>
    <col min="11783" max="11783" width="14.28515625" style="1" bestFit="1" customWidth="1"/>
    <col min="11784" max="11784" width="12.140625" style="1" bestFit="1" customWidth="1"/>
    <col min="11785" max="11785" width="14.28515625" style="1" bestFit="1" customWidth="1"/>
    <col min="11786" max="12029" width="11.42578125" style="1"/>
    <col min="12030" max="12031" width="1.7109375" style="1" customWidth="1"/>
    <col min="12032" max="12032" width="9.7109375" style="1" customWidth="1"/>
    <col min="12033" max="12033" width="57.5703125" style="1" customWidth="1"/>
    <col min="12034" max="12034" width="28" style="1" customWidth="1"/>
    <col min="12035" max="12035" width="28.7109375" style="1" customWidth="1"/>
    <col min="12036" max="12036" width="26.5703125" style="1" bestFit="1" customWidth="1"/>
    <col min="12037" max="12037" width="16.28515625" style="1" customWidth="1"/>
    <col min="12038" max="12038" width="11.42578125" style="1"/>
    <col min="12039" max="12039" width="14.28515625" style="1" bestFit="1" customWidth="1"/>
    <col min="12040" max="12040" width="12.140625" style="1" bestFit="1" customWidth="1"/>
    <col min="12041" max="12041" width="14.28515625" style="1" bestFit="1" customWidth="1"/>
    <col min="12042" max="12285" width="11.42578125" style="1"/>
    <col min="12286" max="12287" width="1.7109375" style="1" customWidth="1"/>
    <col min="12288" max="12288" width="9.7109375" style="1" customWidth="1"/>
    <col min="12289" max="12289" width="57.5703125" style="1" customWidth="1"/>
    <col min="12290" max="12290" width="28" style="1" customWidth="1"/>
    <col min="12291" max="12291" width="28.7109375" style="1" customWidth="1"/>
    <col min="12292" max="12292" width="26.5703125" style="1" bestFit="1" customWidth="1"/>
    <col min="12293" max="12293" width="16.28515625" style="1" customWidth="1"/>
    <col min="12294" max="12294" width="11.42578125" style="1"/>
    <col min="12295" max="12295" width="14.28515625" style="1" bestFit="1" customWidth="1"/>
    <col min="12296" max="12296" width="12.140625" style="1" bestFit="1" customWidth="1"/>
    <col min="12297" max="12297" width="14.28515625" style="1" bestFit="1" customWidth="1"/>
    <col min="12298" max="12541" width="11.42578125" style="1"/>
    <col min="12542" max="12543" width="1.7109375" style="1" customWidth="1"/>
    <col min="12544" max="12544" width="9.7109375" style="1" customWidth="1"/>
    <col min="12545" max="12545" width="57.5703125" style="1" customWidth="1"/>
    <col min="12546" max="12546" width="28" style="1" customWidth="1"/>
    <col min="12547" max="12547" width="28.7109375" style="1" customWidth="1"/>
    <col min="12548" max="12548" width="26.5703125" style="1" bestFit="1" customWidth="1"/>
    <col min="12549" max="12549" width="16.28515625" style="1" customWidth="1"/>
    <col min="12550" max="12550" width="11.42578125" style="1"/>
    <col min="12551" max="12551" width="14.28515625" style="1" bestFit="1" customWidth="1"/>
    <col min="12552" max="12552" width="12.140625" style="1" bestFit="1" customWidth="1"/>
    <col min="12553" max="12553" width="14.28515625" style="1" bestFit="1" customWidth="1"/>
    <col min="12554" max="12797" width="11.42578125" style="1"/>
    <col min="12798" max="12799" width="1.7109375" style="1" customWidth="1"/>
    <col min="12800" max="12800" width="9.7109375" style="1" customWidth="1"/>
    <col min="12801" max="12801" width="57.5703125" style="1" customWidth="1"/>
    <col min="12802" max="12802" width="28" style="1" customWidth="1"/>
    <col min="12803" max="12803" width="28.7109375" style="1" customWidth="1"/>
    <col min="12804" max="12804" width="26.5703125" style="1" bestFit="1" customWidth="1"/>
    <col min="12805" max="12805" width="16.28515625" style="1" customWidth="1"/>
    <col min="12806" max="12806" width="11.42578125" style="1"/>
    <col min="12807" max="12807" width="14.28515625" style="1" bestFit="1" customWidth="1"/>
    <col min="12808" max="12808" width="12.140625" style="1" bestFit="1" customWidth="1"/>
    <col min="12809" max="12809" width="14.28515625" style="1" bestFit="1" customWidth="1"/>
    <col min="12810" max="13053" width="11.42578125" style="1"/>
    <col min="13054" max="13055" width="1.7109375" style="1" customWidth="1"/>
    <col min="13056" max="13056" width="9.7109375" style="1" customWidth="1"/>
    <col min="13057" max="13057" width="57.5703125" style="1" customWidth="1"/>
    <col min="13058" max="13058" width="28" style="1" customWidth="1"/>
    <col min="13059" max="13059" width="28.7109375" style="1" customWidth="1"/>
    <col min="13060" max="13060" width="26.5703125" style="1" bestFit="1" customWidth="1"/>
    <col min="13061" max="13061" width="16.28515625" style="1" customWidth="1"/>
    <col min="13062" max="13062" width="11.42578125" style="1"/>
    <col min="13063" max="13063" width="14.28515625" style="1" bestFit="1" customWidth="1"/>
    <col min="13064" max="13064" width="12.140625" style="1" bestFit="1" customWidth="1"/>
    <col min="13065" max="13065" width="14.28515625" style="1" bestFit="1" customWidth="1"/>
    <col min="13066" max="13309" width="11.42578125" style="1"/>
    <col min="13310" max="13311" width="1.7109375" style="1" customWidth="1"/>
    <col min="13312" max="13312" width="9.7109375" style="1" customWidth="1"/>
    <col min="13313" max="13313" width="57.5703125" style="1" customWidth="1"/>
    <col min="13314" max="13314" width="28" style="1" customWidth="1"/>
    <col min="13315" max="13315" width="28.7109375" style="1" customWidth="1"/>
    <col min="13316" max="13316" width="26.5703125" style="1" bestFit="1" customWidth="1"/>
    <col min="13317" max="13317" width="16.28515625" style="1" customWidth="1"/>
    <col min="13318" max="13318" width="11.42578125" style="1"/>
    <col min="13319" max="13319" width="14.28515625" style="1" bestFit="1" customWidth="1"/>
    <col min="13320" max="13320" width="12.140625" style="1" bestFit="1" customWidth="1"/>
    <col min="13321" max="13321" width="14.28515625" style="1" bestFit="1" customWidth="1"/>
    <col min="13322" max="13565" width="11.42578125" style="1"/>
    <col min="13566" max="13567" width="1.7109375" style="1" customWidth="1"/>
    <col min="13568" max="13568" width="9.7109375" style="1" customWidth="1"/>
    <col min="13569" max="13569" width="57.5703125" style="1" customWidth="1"/>
    <col min="13570" max="13570" width="28" style="1" customWidth="1"/>
    <col min="13571" max="13571" width="28.7109375" style="1" customWidth="1"/>
    <col min="13572" max="13572" width="26.5703125" style="1" bestFit="1" customWidth="1"/>
    <col min="13573" max="13573" width="16.28515625" style="1" customWidth="1"/>
    <col min="13574" max="13574" width="11.42578125" style="1"/>
    <col min="13575" max="13575" width="14.28515625" style="1" bestFit="1" customWidth="1"/>
    <col min="13576" max="13576" width="12.140625" style="1" bestFit="1" customWidth="1"/>
    <col min="13577" max="13577" width="14.28515625" style="1" bestFit="1" customWidth="1"/>
    <col min="13578" max="13821" width="11.42578125" style="1"/>
    <col min="13822" max="13823" width="1.7109375" style="1" customWidth="1"/>
    <col min="13824" max="13824" width="9.7109375" style="1" customWidth="1"/>
    <col min="13825" max="13825" width="57.5703125" style="1" customWidth="1"/>
    <col min="13826" max="13826" width="28" style="1" customWidth="1"/>
    <col min="13827" max="13827" width="28.7109375" style="1" customWidth="1"/>
    <col min="13828" max="13828" width="26.5703125" style="1" bestFit="1" customWidth="1"/>
    <col min="13829" max="13829" width="16.28515625" style="1" customWidth="1"/>
    <col min="13830" max="13830" width="11.42578125" style="1"/>
    <col min="13831" max="13831" width="14.28515625" style="1" bestFit="1" customWidth="1"/>
    <col min="13832" max="13832" width="12.140625" style="1" bestFit="1" customWidth="1"/>
    <col min="13833" max="13833" width="14.28515625" style="1" bestFit="1" customWidth="1"/>
    <col min="13834" max="14077" width="11.42578125" style="1"/>
    <col min="14078" max="14079" width="1.7109375" style="1" customWidth="1"/>
    <col min="14080" max="14080" width="9.7109375" style="1" customWidth="1"/>
    <col min="14081" max="14081" width="57.5703125" style="1" customWidth="1"/>
    <col min="14082" max="14082" width="28" style="1" customWidth="1"/>
    <col min="14083" max="14083" width="28.7109375" style="1" customWidth="1"/>
    <col min="14084" max="14084" width="26.5703125" style="1" bestFit="1" customWidth="1"/>
    <col min="14085" max="14085" width="16.28515625" style="1" customWidth="1"/>
    <col min="14086" max="14086" width="11.42578125" style="1"/>
    <col min="14087" max="14087" width="14.28515625" style="1" bestFit="1" customWidth="1"/>
    <col min="14088" max="14088" width="12.140625" style="1" bestFit="1" customWidth="1"/>
    <col min="14089" max="14089" width="14.28515625" style="1" bestFit="1" customWidth="1"/>
    <col min="14090" max="14333" width="11.42578125" style="1"/>
    <col min="14334" max="14335" width="1.7109375" style="1" customWidth="1"/>
    <col min="14336" max="14336" width="9.7109375" style="1" customWidth="1"/>
    <col min="14337" max="14337" width="57.5703125" style="1" customWidth="1"/>
    <col min="14338" max="14338" width="28" style="1" customWidth="1"/>
    <col min="14339" max="14339" width="28.7109375" style="1" customWidth="1"/>
    <col min="14340" max="14340" width="26.5703125" style="1" bestFit="1" customWidth="1"/>
    <col min="14341" max="14341" width="16.28515625" style="1" customWidth="1"/>
    <col min="14342" max="14342" width="11.42578125" style="1"/>
    <col min="14343" max="14343" width="14.28515625" style="1" bestFit="1" customWidth="1"/>
    <col min="14344" max="14344" width="12.140625" style="1" bestFit="1" customWidth="1"/>
    <col min="14345" max="14345" width="14.28515625" style="1" bestFit="1" customWidth="1"/>
    <col min="14346" max="14589" width="11.42578125" style="1"/>
    <col min="14590" max="14591" width="1.7109375" style="1" customWidth="1"/>
    <col min="14592" max="14592" width="9.7109375" style="1" customWidth="1"/>
    <col min="14593" max="14593" width="57.5703125" style="1" customWidth="1"/>
    <col min="14594" max="14594" width="28" style="1" customWidth="1"/>
    <col min="14595" max="14595" width="28.7109375" style="1" customWidth="1"/>
    <col min="14596" max="14596" width="26.5703125" style="1" bestFit="1" customWidth="1"/>
    <col min="14597" max="14597" width="16.28515625" style="1" customWidth="1"/>
    <col min="14598" max="14598" width="11.42578125" style="1"/>
    <col min="14599" max="14599" width="14.28515625" style="1" bestFit="1" customWidth="1"/>
    <col min="14600" max="14600" width="12.140625" style="1" bestFit="1" customWidth="1"/>
    <col min="14601" max="14601" width="14.28515625" style="1" bestFit="1" customWidth="1"/>
    <col min="14602" max="14845" width="11.42578125" style="1"/>
    <col min="14846" max="14847" width="1.7109375" style="1" customWidth="1"/>
    <col min="14848" max="14848" width="9.7109375" style="1" customWidth="1"/>
    <col min="14849" max="14849" width="57.5703125" style="1" customWidth="1"/>
    <col min="14850" max="14850" width="28" style="1" customWidth="1"/>
    <col min="14851" max="14851" width="28.7109375" style="1" customWidth="1"/>
    <col min="14852" max="14852" width="26.5703125" style="1" bestFit="1" customWidth="1"/>
    <col min="14853" max="14853" width="16.28515625" style="1" customWidth="1"/>
    <col min="14854" max="14854" width="11.42578125" style="1"/>
    <col min="14855" max="14855" width="14.28515625" style="1" bestFit="1" customWidth="1"/>
    <col min="14856" max="14856" width="12.140625" style="1" bestFit="1" customWidth="1"/>
    <col min="14857" max="14857" width="14.28515625" style="1" bestFit="1" customWidth="1"/>
    <col min="14858" max="15101" width="11.42578125" style="1"/>
    <col min="15102" max="15103" width="1.7109375" style="1" customWidth="1"/>
    <col min="15104" max="15104" width="9.7109375" style="1" customWidth="1"/>
    <col min="15105" max="15105" width="57.5703125" style="1" customWidth="1"/>
    <col min="15106" max="15106" width="28" style="1" customWidth="1"/>
    <col min="15107" max="15107" width="28.7109375" style="1" customWidth="1"/>
    <col min="15108" max="15108" width="26.5703125" style="1" bestFit="1" customWidth="1"/>
    <col min="15109" max="15109" width="16.28515625" style="1" customWidth="1"/>
    <col min="15110" max="15110" width="11.42578125" style="1"/>
    <col min="15111" max="15111" width="14.28515625" style="1" bestFit="1" customWidth="1"/>
    <col min="15112" max="15112" width="12.140625" style="1" bestFit="1" customWidth="1"/>
    <col min="15113" max="15113" width="14.28515625" style="1" bestFit="1" customWidth="1"/>
    <col min="15114" max="15357" width="11.42578125" style="1"/>
    <col min="15358" max="15359" width="1.7109375" style="1" customWidth="1"/>
    <col min="15360" max="15360" width="9.7109375" style="1" customWidth="1"/>
    <col min="15361" max="15361" width="57.5703125" style="1" customWidth="1"/>
    <col min="15362" max="15362" width="28" style="1" customWidth="1"/>
    <col min="15363" max="15363" width="28.7109375" style="1" customWidth="1"/>
    <col min="15364" max="15364" width="26.5703125" style="1" bestFit="1" customWidth="1"/>
    <col min="15365" max="15365" width="16.28515625" style="1" customWidth="1"/>
    <col min="15366" max="15366" width="11.42578125" style="1"/>
    <col min="15367" max="15367" width="14.28515625" style="1" bestFit="1" customWidth="1"/>
    <col min="15368" max="15368" width="12.140625" style="1" bestFit="1" customWidth="1"/>
    <col min="15369" max="15369" width="14.28515625" style="1" bestFit="1" customWidth="1"/>
    <col min="15370" max="15613" width="11.42578125" style="1"/>
    <col min="15614" max="15615" width="1.7109375" style="1" customWidth="1"/>
    <col min="15616" max="15616" width="9.7109375" style="1" customWidth="1"/>
    <col min="15617" max="15617" width="57.5703125" style="1" customWidth="1"/>
    <col min="15618" max="15618" width="28" style="1" customWidth="1"/>
    <col min="15619" max="15619" width="28.7109375" style="1" customWidth="1"/>
    <col min="15620" max="15620" width="26.5703125" style="1" bestFit="1" customWidth="1"/>
    <col min="15621" max="15621" width="16.28515625" style="1" customWidth="1"/>
    <col min="15622" max="15622" width="11.42578125" style="1"/>
    <col min="15623" max="15623" width="14.28515625" style="1" bestFit="1" customWidth="1"/>
    <col min="15624" max="15624" width="12.140625" style="1" bestFit="1" customWidth="1"/>
    <col min="15625" max="15625" width="14.28515625" style="1" bestFit="1" customWidth="1"/>
    <col min="15626" max="15869" width="11.42578125" style="1"/>
    <col min="15870" max="15871" width="1.7109375" style="1" customWidth="1"/>
    <col min="15872" max="15872" width="9.7109375" style="1" customWidth="1"/>
    <col min="15873" max="15873" width="57.5703125" style="1" customWidth="1"/>
    <col min="15874" max="15874" width="28" style="1" customWidth="1"/>
    <col min="15875" max="15875" width="28.7109375" style="1" customWidth="1"/>
    <col min="15876" max="15876" width="26.5703125" style="1" bestFit="1" customWidth="1"/>
    <col min="15877" max="15877" width="16.28515625" style="1" customWidth="1"/>
    <col min="15878" max="15878" width="11.42578125" style="1"/>
    <col min="15879" max="15879" width="14.28515625" style="1" bestFit="1" customWidth="1"/>
    <col min="15880" max="15880" width="12.140625" style="1" bestFit="1" customWidth="1"/>
    <col min="15881" max="15881" width="14.28515625" style="1" bestFit="1" customWidth="1"/>
    <col min="15882" max="16125" width="11.42578125" style="1"/>
    <col min="16126" max="16127" width="1.7109375" style="1" customWidth="1"/>
    <col min="16128" max="16128" width="9.7109375" style="1" customWidth="1"/>
    <col min="16129" max="16129" width="57.5703125" style="1" customWidth="1"/>
    <col min="16130" max="16130" width="28" style="1" customWidth="1"/>
    <col min="16131" max="16131" width="28.7109375" style="1" customWidth="1"/>
    <col min="16132" max="16132" width="26.5703125" style="1" bestFit="1" customWidth="1"/>
    <col min="16133" max="16133" width="16.28515625" style="1" customWidth="1"/>
    <col min="16134" max="16134" width="11.42578125" style="1"/>
    <col min="16135" max="16135" width="14.28515625" style="1" bestFit="1" customWidth="1"/>
    <col min="16136" max="16136" width="12.140625" style="1" bestFit="1" customWidth="1"/>
    <col min="16137" max="16137" width="14.28515625" style="1" bestFit="1" customWidth="1"/>
    <col min="16138" max="16384" width="11.42578125" style="1"/>
  </cols>
  <sheetData>
    <row r="1" spans="3:11" ht="14.25" customHeight="1">
      <c r="C1" s="58" t="s">
        <v>0</v>
      </c>
      <c r="D1" s="58"/>
      <c r="E1" s="58"/>
      <c r="F1" s="58"/>
      <c r="I1" s="1"/>
    </row>
    <row r="2" spans="3:11" ht="12.75" customHeight="1">
      <c r="C2" s="47" t="s">
        <v>1</v>
      </c>
      <c r="D2" s="47"/>
      <c r="E2" s="47"/>
      <c r="F2" s="47"/>
    </row>
    <row r="3" spans="3:11" ht="15" customHeight="1">
      <c r="C3" s="48" t="s">
        <v>55</v>
      </c>
      <c r="D3" s="48"/>
      <c r="E3" s="48"/>
      <c r="F3" s="48"/>
    </row>
    <row r="4" spans="3:11" ht="6" customHeight="1" thickBot="1">
      <c r="C4" s="3"/>
      <c r="D4" s="3"/>
      <c r="E4" s="3"/>
      <c r="F4" s="3"/>
    </row>
    <row r="5" spans="3:11" ht="12" customHeight="1" thickBot="1">
      <c r="C5" s="49" t="s">
        <v>2</v>
      </c>
      <c r="D5" s="50"/>
      <c r="E5" s="4" t="s">
        <v>3</v>
      </c>
      <c r="F5" s="35" t="s">
        <v>4</v>
      </c>
    </row>
    <row r="6" spans="3:11" ht="5.25" customHeight="1" thickBot="1">
      <c r="C6" s="5"/>
      <c r="D6" s="6"/>
      <c r="E6" s="6"/>
      <c r="F6" s="7"/>
    </row>
    <row r="7" spans="3:11" ht="12" customHeight="1">
      <c r="C7" s="51" t="s">
        <v>5</v>
      </c>
      <c r="D7" s="52"/>
      <c r="E7" s="8"/>
      <c r="F7" s="9"/>
    </row>
    <row r="8" spans="3:11" ht="3" customHeight="1">
      <c r="C8" s="53"/>
      <c r="D8" s="54"/>
      <c r="E8" s="10"/>
      <c r="F8" s="11"/>
    </row>
    <row r="9" spans="3:11" ht="12" customHeight="1">
      <c r="C9" s="55" t="s">
        <v>6</v>
      </c>
      <c r="D9" s="56"/>
      <c r="E9" s="42">
        <f>E13+E15+E20+E21+E14</f>
        <v>292062706.35000002</v>
      </c>
      <c r="F9" s="13">
        <f>F13+F15+F20+F21+F14</f>
        <v>265727037.03999999</v>
      </c>
      <c r="G9" s="14"/>
      <c r="H9" s="44" t="s">
        <v>56</v>
      </c>
      <c r="I9" s="14"/>
      <c r="J9" s="15"/>
      <c r="K9" s="15"/>
    </row>
    <row r="10" spans="3:11" ht="11.25" customHeight="1">
      <c r="C10" s="45" t="s">
        <v>7</v>
      </c>
      <c r="D10" s="46"/>
      <c r="E10" s="36">
        <v>0</v>
      </c>
      <c r="F10" s="16">
        <v>0</v>
      </c>
      <c r="G10" s="14"/>
      <c r="H10" s="14"/>
      <c r="I10" s="14"/>
      <c r="J10" s="15"/>
      <c r="K10" s="15"/>
    </row>
    <row r="11" spans="3:11" ht="12" customHeight="1">
      <c r="C11" s="45" t="s">
        <v>8</v>
      </c>
      <c r="D11" s="46"/>
      <c r="E11" s="36">
        <v>0</v>
      </c>
      <c r="F11" s="16">
        <v>0</v>
      </c>
      <c r="G11" s="14"/>
      <c r="H11" s="14"/>
      <c r="I11" s="14"/>
      <c r="J11" s="15"/>
      <c r="K11" s="15"/>
    </row>
    <row r="12" spans="3:11" ht="11.25" customHeight="1">
      <c r="C12" s="45" t="s">
        <v>9</v>
      </c>
      <c r="D12" s="46"/>
      <c r="E12" s="36">
        <v>0</v>
      </c>
      <c r="F12" s="16">
        <v>0</v>
      </c>
      <c r="G12" s="14"/>
      <c r="H12" s="14"/>
      <c r="I12" s="14"/>
      <c r="J12" s="15"/>
      <c r="K12" s="15"/>
    </row>
    <row r="13" spans="3:11" ht="13.5" customHeight="1">
      <c r="C13" s="45" t="s">
        <v>10</v>
      </c>
      <c r="D13" s="46"/>
      <c r="E13" s="36">
        <v>187108535</v>
      </c>
      <c r="F13" s="37">
        <v>154115527</v>
      </c>
      <c r="G13" s="14"/>
      <c r="H13" s="14"/>
      <c r="I13" s="14"/>
      <c r="J13" s="15"/>
      <c r="K13" s="15"/>
    </row>
    <row r="14" spans="3:11" ht="13.5" customHeight="1">
      <c r="C14" s="45" t="s">
        <v>11</v>
      </c>
      <c r="D14" s="46"/>
      <c r="E14" s="36">
        <v>97757317.049999997</v>
      </c>
      <c r="F14" s="37">
        <v>111551290.84</v>
      </c>
      <c r="G14" s="14"/>
      <c r="H14" s="14"/>
      <c r="J14" s="15"/>
      <c r="K14" s="15"/>
    </row>
    <row r="15" spans="3:11" ht="12.6" customHeight="1">
      <c r="C15" s="45" t="s">
        <v>12</v>
      </c>
      <c r="D15" s="46"/>
      <c r="E15" s="36">
        <v>0</v>
      </c>
      <c r="F15" s="37">
        <v>0</v>
      </c>
      <c r="G15" s="14"/>
      <c r="H15" s="14"/>
      <c r="I15" s="14"/>
      <c r="J15" s="15"/>
      <c r="K15" s="15"/>
    </row>
    <row r="16" spans="3:11" ht="11.25" customHeight="1">
      <c r="C16" s="45" t="s">
        <v>13</v>
      </c>
      <c r="D16" s="46"/>
      <c r="E16" s="36">
        <v>0</v>
      </c>
      <c r="F16" s="16">
        <v>0</v>
      </c>
      <c r="G16" s="14"/>
      <c r="H16" s="14"/>
      <c r="I16" s="14"/>
      <c r="J16" s="15"/>
      <c r="K16" s="15"/>
    </row>
    <row r="17" spans="3:11" ht="12" customHeight="1">
      <c r="C17" s="45" t="s">
        <v>14</v>
      </c>
      <c r="D17" s="46"/>
      <c r="E17" s="57">
        <v>0</v>
      </c>
      <c r="F17" s="61">
        <v>0</v>
      </c>
      <c r="G17" s="14"/>
      <c r="H17" s="14"/>
      <c r="I17" s="14"/>
      <c r="J17" s="15"/>
      <c r="K17" s="15"/>
    </row>
    <row r="18" spans="3:11" ht="9" customHeight="1">
      <c r="C18" s="45"/>
      <c r="D18" s="46"/>
      <c r="E18" s="57"/>
      <c r="F18" s="61"/>
      <c r="G18" s="14"/>
      <c r="H18" s="14"/>
      <c r="I18" s="14"/>
      <c r="J18" s="15"/>
      <c r="K18" s="15"/>
    </row>
    <row r="19" spans="3:11" ht="29.25" customHeight="1">
      <c r="C19" s="45" t="s">
        <v>15</v>
      </c>
      <c r="D19" s="46"/>
      <c r="E19" s="36">
        <v>0</v>
      </c>
      <c r="F19" s="16">
        <v>0</v>
      </c>
      <c r="G19" s="14"/>
      <c r="H19" s="14"/>
      <c r="I19" s="14"/>
      <c r="J19" s="15"/>
      <c r="K19" s="15"/>
    </row>
    <row r="20" spans="3:11" ht="25.5" customHeight="1">
      <c r="C20" s="45" t="s">
        <v>16</v>
      </c>
      <c r="D20" s="46"/>
      <c r="E20" s="36">
        <v>7028857</v>
      </c>
      <c r="F20" s="37">
        <v>0</v>
      </c>
      <c r="G20" s="14"/>
      <c r="H20" s="14"/>
      <c r="I20" s="14"/>
      <c r="J20" s="15"/>
      <c r="K20" s="15"/>
    </row>
    <row r="21" spans="3:11" ht="14.25" customHeight="1">
      <c r="C21" s="45" t="s">
        <v>17</v>
      </c>
      <c r="D21" s="46"/>
      <c r="E21" s="36">
        <v>167997.3</v>
      </c>
      <c r="F21" s="37">
        <v>60219.199999999997</v>
      </c>
      <c r="G21" s="14"/>
      <c r="H21" s="14"/>
      <c r="I21" s="14"/>
      <c r="J21" s="15"/>
      <c r="K21" s="15"/>
    </row>
    <row r="22" spans="3:11" ht="3" customHeight="1">
      <c r="C22" s="53"/>
      <c r="D22" s="54"/>
      <c r="E22" s="36"/>
      <c r="F22" s="16"/>
      <c r="G22" s="14"/>
      <c r="H22" s="14"/>
      <c r="I22" s="14"/>
      <c r="J22" s="15"/>
      <c r="K22" s="15"/>
    </row>
    <row r="23" spans="3:11" ht="14.25" customHeight="1">
      <c r="C23" s="55" t="s">
        <v>18</v>
      </c>
      <c r="D23" s="56"/>
      <c r="E23" s="42">
        <f>SUM(E25:E40)</f>
        <v>126356697.97999999</v>
      </c>
      <c r="F23" s="13">
        <f>SUM(F25:F40)</f>
        <v>232973451.51999998</v>
      </c>
      <c r="G23" s="14"/>
      <c r="H23" s="14"/>
      <c r="I23" s="14"/>
      <c r="J23" s="15"/>
      <c r="K23" s="15"/>
    </row>
    <row r="24" spans="3:11" ht="4.5" customHeight="1">
      <c r="C24" s="17"/>
      <c r="D24" s="18"/>
      <c r="E24" s="36"/>
      <c r="F24" s="16"/>
      <c r="G24" s="14"/>
      <c r="H24" s="14"/>
      <c r="I24" s="14"/>
      <c r="J24" s="15"/>
      <c r="K24" s="15"/>
    </row>
    <row r="25" spans="3:11" ht="13.5" customHeight="1">
      <c r="C25" s="45" t="s">
        <v>19</v>
      </c>
      <c r="D25" s="46"/>
      <c r="E25" s="36">
        <v>18324890.760000002</v>
      </c>
      <c r="F25" s="37">
        <v>16164498.09</v>
      </c>
      <c r="G25" s="14"/>
      <c r="H25" s="14"/>
      <c r="I25" s="14"/>
      <c r="J25" s="15"/>
      <c r="K25" s="15"/>
    </row>
    <row r="26" spans="3:11" ht="12.75" customHeight="1">
      <c r="C26" s="45" t="s">
        <v>20</v>
      </c>
      <c r="D26" s="46"/>
      <c r="E26" s="36">
        <v>2577.3000000000002</v>
      </c>
      <c r="F26" s="37">
        <v>27519</v>
      </c>
      <c r="G26" s="14"/>
      <c r="H26" s="14"/>
      <c r="I26" s="14"/>
      <c r="J26" s="15"/>
      <c r="K26" s="15"/>
    </row>
    <row r="27" spans="3:11" ht="12" customHeight="1">
      <c r="C27" s="45" t="s">
        <v>21</v>
      </c>
      <c r="D27" s="46"/>
      <c r="E27" s="36">
        <v>8562622.3100000005</v>
      </c>
      <c r="F27" s="37">
        <v>3435648.77</v>
      </c>
      <c r="G27" s="14"/>
      <c r="H27" s="14"/>
      <c r="I27" s="14"/>
      <c r="J27" s="15"/>
      <c r="K27" s="15"/>
    </row>
    <row r="28" spans="3:11" ht="12" customHeight="1">
      <c r="C28" s="45" t="s">
        <v>22</v>
      </c>
      <c r="D28" s="46"/>
      <c r="E28" s="36">
        <v>510613.9</v>
      </c>
      <c r="F28" s="37">
        <v>102669721.09</v>
      </c>
      <c r="G28" s="14"/>
      <c r="H28" s="14"/>
      <c r="I28" s="14"/>
      <c r="J28" s="15"/>
      <c r="K28" s="15"/>
    </row>
    <row r="29" spans="3:11" ht="12" customHeight="1">
      <c r="C29" s="45" t="s">
        <v>23</v>
      </c>
      <c r="D29" s="46"/>
      <c r="E29" s="36">
        <v>0</v>
      </c>
      <c r="F29" s="37">
        <v>0</v>
      </c>
      <c r="G29" s="14"/>
      <c r="H29" s="14"/>
      <c r="I29" s="14"/>
      <c r="J29" s="15"/>
      <c r="K29" s="15"/>
    </row>
    <row r="30" spans="3:11" ht="13.5" customHeight="1">
      <c r="C30" s="45" t="s">
        <v>24</v>
      </c>
      <c r="D30" s="46"/>
      <c r="E30" s="36">
        <v>0</v>
      </c>
      <c r="F30" s="37">
        <v>0</v>
      </c>
      <c r="G30" s="14"/>
      <c r="H30" s="14"/>
      <c r="I30" s="14"/>
      <c r="J30" s="15"/>
      <c r="K30" s="15"/>
    </row>
    <row r="31" spans="3:11" ht="11.25" customHeight="1">
      <c r="C31" s="45" t="s">
        <v>25</v>
      </c>
      <c r="D31" s="46"/>
      <c r="E31" s="36">
        <v>0</v>
      </c>
      <c r="F31" s="37">
        <v>0</v>
      </c>
      <c r="G31" s="14"/>
      <c r="H31" s="14"/>
      <c r="I31" s="14"/>
      <c r="J31" s="15"/>
      <c r="K31" s="15"/>
    </row>
    <row r="32" spans="3:11" ht="12" customHeight="1">
      <c r="C32" s="45" t="s">
        <v>26</v>
      </c>
      <c r="D32" s="46"/>
      <c r="E32" s="36">
        <v>0</v>
      </c>
      <c r="F32" s="37">
        <v>0</v>
      </c>
      <c r="G32" s="14"/>
      <c r="H32" s="14"/>
      <c r="I32" s="14"/>
      <c r="J32" s="15"/>
      <c r="K32" s="15"/>
    </row>
    <row r="33" spans="3:11" ht="11.25" customHeight="1">
      <c r="C33" s="45" t="s">
        <v>27</v>
      </c>
      <c r="D33" s="46"/>
      <c r="E33" s="36">
        <v>0</v>
      </c>
      <c r="F33" s="37">
        <v>0</v>
      </c>
      <c r="G33" s="14"/>
      <c r="H33" s="14"/>
      <c r="I33" s="14"/>
      <c r="J33" s="15"/>
      <c r="K33" s="15"/>
    </row>
    <row r="34" spans="3:11" ht="12" customHeight="1">
      <c r="C34" s="45" t="s">
        <v>28</v>
      </c>
      <c r="D34" s="46"/>
      <c r="E34" s="36">
        <v>0</v>
      </c>
      <c r="F34" s="37">
        <v>0</v>
      </c>
      <c r="G34" s="14"/>
      <c r="H34" s="14"/>
      <c r="I34" s="14"/>
      <c r="J34" s="15"/>
      <c r="K34" s="15"/>
    </row>
    <row r="35" spans="3:11" ht="12" customHeight="1">
      <c r="C35" s="45" t="s">
        <v>29</v>
      </c>
      <c r="D35" s="46"/>
      <c r="E35" s="36">
        <v>0</v>
      </c>
      <c r="F35" s="37">
        <v>0</v>
      </c>
      <c r="G35" s="14"/>
      <c r="H35" s="14"/>
      <c r="I35" s="14"/>
      <c r="J35" s="15"/>
      <c r="K35" s="15"/>
    </row>
    <row r="36" spans="3:11" ht="11.25" customHeight="1">
      <c r="C36" s="45" t="s">
        <v>30</v>
      </c>
      <c r="D36" s="46"/>
      <c r="E36" s="36">
        <v>0</v>
      </c>
      <c r="F36" s="37">
        <v>0</v>
      </c>
      <c r="G36" s="14"/>
      <c r="H36" s="14"/>
      <c r="I36" s="14"/>
      <c r="J36" s="15"/>
      <c r="K36" s="15"/>
    </row>
    <row r="37" spans="3:11" ht="10.5" customHeight="1">
      <c r="C37" s="45" t="s">
        <v>31</v>
      </c>
      <c r="D37" s="46"/>
      <c r="E37" s="36">
        <v>0</v>
      </c>
      <c r="F37" s="37">
        <v>0</v>
      </c>
      <c r="G37" s="14"/>
      <c r="H37" s="14"/>
      <c r="I37" s="14"/>
      <c r="J37" s="15"/>
      <c r="K37" s="15"/>
    </row>
    <row r="38" spans="3:11" ht="12.75" customHeight="1">
      <c r="C38" s="45" t="s">
        <v>32</v>
      </c>
      <c r="D38" s="46"/>
      <c r="E38" s="36">
        <v>0</v>
      </c>
      <c r="F38" s="37">
        <v>0</v>
      </c>
      <c r="G38" s="14"/>
      <c r="H38" s="14"/>
      <c r="I38" s="14"/>
      <c r="J38" s="15"/>
      <c r="K38" s="15"/>
    </row>
    <row r="39" spans="3:11" ht="12" customHeight="1">
      <c r="C39" s="45" t="s">
        <v>33</v>
      </c>
      <c r="D39" s="46"/>
      <c r="E39" s="36">
        <v>0</v>
      </c>
      <c r="F39" s="37">
        <v>0</v>
      </c>
      <c r="G39" s="14"/>
      <c r="H39" s="14"/>
      <c r="I39" s="14"/>
      <c r="J39" s="15"/>
      <c r="K39" s="15"/>
    </row>
    <row r="40" spans="3:11" ht="12" customHeight="1">
      <c r="C40" s="45" t="s">
        <v>34</v>
      </c>
      <c r="D40" s="46"/>
      <c r="E40" s="36">
        <f>96033257.58+2922736.13</f>
        <v>98955993.709999993</v>
      </c>
      <c r="F40" s="37">
        <v>110676064.56999999</v>
      </c>
      <c r="G40" s="14"/>
      <c r="H40" s="14"/>
      <c r="I40" s="14"/>
      <c r="J40" s="15"/>
      <c r="K40" s="15"/>
    </row>
    <row r="41" spans="3:11" ht="7.5" customHeight="1">
      <c r="C41" s="19"/>
      <c r="D41" s="20"/>
      <c r="E41" s="36"/>
      <c r="F41" s="16"/>
      <c r="G41" s="14"/>
      <c r="H41" s="14"/>
      <c r="I41" s="14"/>
      <c r="J41" s="15"/>
      <c r="K41" s="15"/>
    </row>
    <row r="42" spans="3:11" ht="14.25" customHeight="1">
      <c r="C42" s="59" t="s">
        <v>35</v>
      </c>
      <c r="D42" s="60"/>
      <c r="E42" s="12">
        <f>E9-E23</f>
        <v>165706008.37000003</v>
      </c>
      <c r="F42" s="13">
        <f>F9-F23</f>
        <v>32753585.520000011</v>
      </c>
      <c r="G42" s="14"/>
      <c r="H42" s="44" t="s">
        <v>58</v>
      </c>
      <c r="I42" s="14"/>
      <c r="J42" s="15"/>
      <c r="K42" s="15"/>
    </row>
    <row r="43" spans="3:11" ht="5.25" customHeight="1">
      <c r="C43" s="45"/>
      <c r="D43" s="46"/>
      <c r="E43" s="36"/>
      <c r="F43" s="16"/>
      <c r="G43" s="14"/>
      <c r="H43" s="14"/>
      <c r="I43" s="14"/>
      <c r="J43" s="15"/>
      <c r="K43" s="15"/>
    </row>
    <row r="44" spans="3:11" ht="12" customHeight="1">
      <c r="C44" s="55" t="s">
        <v>36</v>
      </c>
      <c r="D44" s="56"/>
      <c r="E44" s="42"/>
      <c r="F44" s="13"/>
      <c r="G44" s="14"/>
      <c r="H44" s="14"/>
      <c r="I44" s="14"/>
      <c r="J44" s="15"/>
      <c r="K44" s="15"/>
    </row>
    <row r="45" spans="3:11" ht="3" customHeight="1">
      <c r="C45" s="53"/>
      <c r="D45" s="54"/>
      <c r="E45" s="36"/>
      <c r="F45" s="16"/>
      <c r="G45" s="14"/>
      <c r="H45" s="14"/>
      <c r="I45" s="14"/>
      <c r="J45" s="15"/>
      <c r="K45" s="15"/>
    </row>
    <row r="46" spans="3:11" ht="12" customHeight="1">
      <c r="C46" s="55" t="s">
        <v>6</v>
      </c>
      <c r="D46" s="56"/>
      <c r="E46" s="42">
        <f>SUM(E47:E49)</f>
        <v>3025610.4</v>
      </c>
      <c r="F46" s="13">
        <f>SUM(F47:F49)</f>
        <v>982397.77</v>
      </c>
      <c r="G46" s="14"/>
      <c r="H46" s="44" t="s">
        <v>57</v>
      </c>
      <c r="I46" s="14"/>
      <c r="J46" s="15"/>
      <c r="K46" s="15"/>
    </row>
    <row r="47" spans="3:11" ht="12" customHeight="1">
      <c r="C47" s="45" t="s">
        <v>37</v>
      </c>
      <c r="D47" s="46"/>
      <c r="E47" s="36">
        <v>0</v>
      </c>
      <c r="F47" s="16">
        <v>0</v>
      </c>
      <c r="G47" s="14"/>
      <c r="H47" s="14"/>
      <c r="I47" s="14"/>
      <c r="J47" s="15"/>
      <c r="K47" s="15"/>
    </row>
    <row r="48" spans="3:11" ht="13.5" customHeight="1">
      <c r="C48" s="45" t="s">
        <v>38</v>
      </c>
      <c r="D48" s="46"/>
      <c r="E48" s="36">
        <f>1779452.14+1143283.99</f>
        <v>2922736.13</v>
      </c>
      <c r="F48" s="37">
        <v>982397.77</v>
      </c>
      <c r="G48" s="14"/>
      <c r="H48" s="14"/>
      <c r="I48" s="14"/>
      <c r="J48" s="15"/>
      <c r="K48" s="15"/>
    </row>
    <row r="49" spans="3:11" ht="15.75" customHeight="1">
      <c r="C49" s="45" t="s">
        <v>39</v>
      </c>
      <c r="D49" s="46"/>
      <c r="E49" s="36">
        <f>102874.27</f>
        <v>102874.27</v>
      </c>
      <c r="F49" s="16">
        <v>0</v>
      </c>
      <c r="G49" s="14"/>
      <c r="H49" s="44" t="s">
        <v>60</v>
      </c>
      <c r="I49" s="14"/>
      <c r="J49" s="15"/>
      <c r="K49" s="15"/>
    </row>
    <row r="50" spans="3:11" ht="9.75" customHeight="1">
      <c r="C50" s="45"/>
      <c r="D50" s="46"/>
      <c r="E50" s="36"/>
      <c r="F50" s="16"/>
      <c r="G50" s="14"/>
      <c r="H50" s="14"/>
      <c r="I50" s="14"/>
      <c r="J50" s="15"/>
      <c r="K50" s="15"/>
    </row>
    <row r="51" spans="3:11" ht="13.5" customHeight="1">
      <c r="C51" s="55" t="s">
        <v>18</v>
      </c>
      <c r="D51" s="56"/>
      <c r="E51" s="42">
        <f>E52+E53+E54</f>
        <v>20999628.329999998</v>
      </c>
      <c r="F51" s="13">
        <f>F52+F53+F54</f>
        <v>40566304.899999999</v>
      </c>
      <c r="G51" s="14"/>
      <c r="H51" s="14"/>
      <c r="I51" s="14"/>
      <c r="J51" s="15"/>
      <c r="K51" s="15"/>
    </row>
    <row r="52" spans="3:11" ht="12" customHeight="1">
      <c r="C52" s="45" t="s">
        <v>37</v>
      </c>
      <c r="D52" s="46"/>
      <c r="E52" s="36">
        <v>0</v>
      </c>
      <c r="F52" s="37">
        <v>0</v>
      </c>
      <c r="G52" s="14"/>
      <c r="H52" s="14"/>
      <c r="I52" s="14"/>
      <c r="J52" s="15"/>
      <c r="K52" s="15"/>
    </row>
    <row r="53" spans="3:11" ht="12" customHeight="1">
      <c r="C53" s="45" t="s">
        <v>38</v>
      </c>
      <c r="D53" s="46"/>
      <c r="E53" s="36">
        <v>0</v>
      </c>
      <c r="F53" s="37">
        <v>0</v>
      </c>
      <c r="G53" s="14"/>
      <c r="H53" s="14"/>
      <c r="I53" s="14"/>
      <c r="J53" s="15"/>
      <c r="K53" s="15"/>
    </row>
    <row r="54" spans="3:11" ht="13.5" customHeight="1">
      <c r="C54" s="45" t="s">
        <v>40</v>
      </c>
      <c r="D54" s="46"/>
      <c r="E54" s="36">
        <v>20999628.329999998</v>
      </c>
      <c r="F54" s="37">
        <v>40566304.899999999</v>
      </c>
      <c r="G54" s="14"/>
      <c r="H54" s="14"/>
      <c r="I54" s="14"/>
      <c r="J54" s="15"/>
      <c r="K54" s="15"/>
    </row>
    <row r="55" spans="3:11" ht="9.9499999999999993" customHeight="1">
      <c r="C55" s="45"/>
      <c r="D55" s="46"/>
      <c r="E55" s="36"/>
      <c r="F55" s="16"/>
      <c r="G55" s="14"/>
      <c r="H55" s="14"/>
      <c r="I55" s="14"/>
      <c r="J55" s="15"/>
      <c r="K55" s="15"/>
    </row>
    <row r="56" spans="3:11" ht="10.5" customHeight="1">
      <c r="C56" s="59" t="s">
        <v>41</v>
      </c>
      <c r="D56" s="60"/>
      <c r="E56" s="42">
        <f>E46-E51</f>
        <v>-17974017.93</v>
      </c>
      <c r="F56" s="13">
        <f>F46-F51</f>
        <v>-39583907.129999995</v>
      </c>
      <c r="G56" s="14"/>
      <c r="H56" s="14"/>
      <c r="I56" s="14"/>
      <c r="J56" s="15"/>
      <c r="K56" s="15"/>
    </row>
    <row r="57" spans="3:11" ht="8.25" customHeight="1">
      <c r="C57" s="21"/>
      <c r="D57" s="22"/>
      <c r="E57" s="36"/>
      <c r="F57" s="16"/>
      <c r="G57" s="14"/>
      <c r="H57" s="14"/>
      <c r="I57" s="14"/>
      <c r="J57" s="15"/>
      <c r="K57" s="15"/>
    </row>
    <row r="58" spans="3:11" ht="14.25" customHeight="1">
      <c r="C58" s="55" t="s">
        <v>42</v>
      </c>
      <c r="D58" s="56"/>
      <c r="E58" s="42"/>
      <c r="F58" s="13"/>
      <c r="G58" s="14"/>
      <c r="H58" s="14"/>
      <c r="I58" s="14"/>
      <c r="J58" s="15"/>
      <c r="K58" s="15"/>
    </row>
    <row r="59" spans="3:11" ht="4.5" customHeight="1">
      <c r="C59" s="17"/>
      <c r="D59" s="18"/>
      <c r="E59" s="36"/>
      <c r="F59" s="16"/>
      <c r="G59" s="14"/>
      <c r="H59" s="14"/>
      <c r="I59" s="14"/>
      <c r="J59" s="15"/>
      <c r="K59" s="15"/>
    </row>
    <row r="60" spans="3:11" ht="12" customHeight="1" outlineLevel="1">
      <c r="C60" s="55" t="s">
        <v>6</v>
      </c>
      <c r="D60" s="56"/>
      <c r="E60" s="42">
        <f>SUM(E61:E64)</f>
        <v>0</v>
      </c>
      <c r="F60" s="13">
        <f>SUM(F61:F64)</f>
        <v>2055768.11</v>
      </c>
      <c r="G60" s="14"/>
      <c r="H60" s="14"/>
      <c r="I60" s="14"/>
      <c r="J60" s="15"/>
      <c r="K60" s="15"/>
    </row>
    <row r="61" spans="3:11" ht="11.25" customHeight="1" outlineLevel="1">
      <c r="C61" s="45" t="s">
        <v>43</v>
      </c>
      <c r="D61" s="46"/>
      <c r="E61" s="36">
        <v>0</v>
      </c>
      <c r="F61" s="37">
        <v>0</v>
      </c>
      <c r="G61" s="14"/>
      <c r="H61" s="14"/>
      <c r="I61" s="14"/>
      <c r="J61" s="15"/>
      <c r="K61" s="15"/>
    </row>
    <row r="62" spans="3:11" ht="12.75" customHeight="1" outlineLevel="1">
      <c r="C62" s="45" t="s">
        <v>44</v>
      </c>
      <c r="D62" s="46"/>
      <c r="E62" s="36">
        <v>0</v>
      </c>
      <c r="F62" s="37">
        <v>0</v>
      </c>
      <c r="G62" s="14"/>
      <c r="H62" s="14"/>
      <c r="I62" s="14"/>
      <c r="J62" s="15"/>
      <c r="K62" s="15"/>
    </row>
    <row r="63" spans="3:11" ht="11.25" customHeight="1" outlineLevel="1">
      <c r="C63" s="45" t="s">
        <v>45</v>
      </c>
      <c r="D63" s="46"/>
      <c r="E63" s="36">
        <v>0</v>
      </c>
      <c r="F63" s="37">
        <v>0</v>
      </c>
      <c r="G63" s="14"/>
      <c r="H63" s="14"/>
      <c r="I63" s="14"/>
      <c r="J63" s="15"/>
      <c r="K63" s="15"/>
    </row>
    <row r="64" spans="3:11" ht="13.5" customHeight="1" outlineLevel="1">
      <c r="C64" s="45" t="s">
        <v>46</v>
      </c>
      <c r="D64" s="46"/>
      <c r="E64" s="36">
        <v>0</v>
      </c>
      <c r="F64" s="37">
        <v>2055768.11</v>
      </c>
      <c r="G64" s="14"/>
      <c r="H64" s="14"/>
      <c r="I64" s="14"/>
      <c r="J64" s="15"/>
      <c r="K64" s="15"/>
    </row>
    <row r="65" spans="3:11" ht="9.9499999999999993" customHeight="1" outlineLevel="1">
      <c r="C65" s="45"/>
      <c r="D65" s="46"/>
      <c r="E65" s="36"/>
      <c r="F65" s="16"/>
      <c r="G65" s="14"/>
      <c r="H65" s="14"/>
      <c r="I65" s="14"/>
      <c r="J65" s="15"/>
      <c r="K65" s="15"/>
    </row>
    <row r="66" spans="3:11" ht="12" customHeight="1" outlineLevel="1">
      <c r="C66" s="55" t="s">
        <v>18</v>
      </c>
      <c r="D66" s="56"/>
      <c r="E66" s="42">
        <f>SUM(E67:E70)</f>
        <v>139919709.77000001</v>
      </c>
      <c r="F66" s="13">
        <f>SUM(F67:F70)</f>
        <v>111644046.15000001</v>
      </c>
      <c r="G66" s="14"/>
      <c r="H66" s="14"/>
      <c r="I66" s="14"/>
      <c r="J66" s="15"/>
      <c r="K66" s="15"/>
    </row>
    <row r="67" spans="3:11" ht="11.25" customHeight="1" outlineLevel="1">
      <c r="C67" s="45" t="s">
        <v>47</v>
      </c>
      <c r="D67" s="46"/>
      <c r="E67" s="36">
        <v>0</v>
      </c>
      <c r="F67" s="37">
        <v>0</v>
      </c>
      <c r="G67" s="14"/>
      <c r="H67" s="14"/>
      <c r="I67" s="14"/>
      <c r="J67" s="15"/>
      <c r="K67" s="15"/>
    </row>
    <row r="68" spans="3:11" ht="10.5" customHeight="1" outlineLevel="1">
      <c r="C68" s="45" t="s">
        <v>44</v>
      </c>
      <c r="D68" s="46"/>
      <c r="E68" s="36">
        <v>0</v>
      </c>
      <c r="F68" s="37">
        <v>0</v>
      </c>
      <c r="G68" s="14"/>
      <c r="H68" s="14"/>
      <c r="I68" s="14"/>
      <c r="J68" s="15"/>
      <c r="K68" s="15"/>
    </row>
    <row r="69" spans="3:11" ht="11.25" customHeight="1" outlineLevel="1">
      <c r="C69" s="45" t="s">
        <v>45</v>
      </c>
      <c r="D69" s="46"/>
      <c r="E69" s="36">
        <v>0</v>
      </c>
      <c r="F69" s="37">
        <v>0</v>
      </c>
      <c r="G69" s="14"/>
      <c r="H69" s="14"/>
      <c r="I69" s="14"/>
      <c r="J69" s="15"/>
      <c r="K69" s="15"/>
    </row>
    <row r="70" spans="3:11" ht="13.5" customHeight="1" outlineLevel="1">
      <c r="C70" s="45" t="s">
        <v>48</v>
      </c>
      <c r="D70" s="46"/>
      <c r="E70" s="36">
        <f>1911806.68+138007903.09</f>
        <v>139919709.77000001</v>
      </c>
      <c r="F70" s="37">
        <v>111644046.15000001</v>
      </c>
      <c r="G70" s="14"/>
      <c r="H70" s="14"/>
      <c r="I70" s="14"/>
      <c r="J70" s="15"/>
      <c r="K70" s="15"/>
    </row>
    <row r="71" spans="3:11" ht="9.9499999999999993" customHeight="1" outlineLevel="1">
      <c r="C71" s="45"/>
      <c r="D71" s="46"/>
      <c r="E71" s="36"/>
      <c r="F71" s="16"/>
      <c r="G71" s="14"/>
      <c r="H71" s="14"/>
      <c r="I71" s="14"/>
      <c r="J71" s="15"/>
      <c r="K71" s="15"/>
    </row>
    <row r="72" spans="3:11" ht="12" customHeight="1" outlineLevel="1">
      <c r="C72" s="59" t="s">
        <v>49</v>
      </c>
      <c r="D72" s="60"/>
      <c r="E72" s="42">
        <f>E60-E66</f>
        <v>-139919709.77000001</v>
      </c>
      <c r="F72" s="13">
        <f>F60-F66</f>
        <v>-109588278.04000001</v>
      </c>
      <c r="G72" s="14"/>
      <c r="H72" s="14"/>
      <c r="I72" s="14"/>
      <c r="J72" s="15"/>
      <c r="K72" s="15"/>
    </row>
    <row r="73" spans="3:11" ht="8.25" customHeight="1" outlineLevel="1">
      <c r="C73" s="21"/>
      <c r="D73" s="22"/>
      <c r="E73" s="36"/>
      <c r="F73" s="16"/>
      <c r="G73" s="14"/>
      <c r="H73" s="14"/>
      <c r="I73" s="14"/>
      <c r="J73" s="15"/>
      <c r="K73" s="15"/>
    </row>
    <row r="74" spans="3:11" ht="14.25" customHeight="1" outlineLevel="1">
      <c r="C74" s="55" t="s">
        <v>50</v>
      </c>
      <c r="D74" s="56"/>
      <c r="E74" s="12">
        <f>E42+E56+E72</f>
        <v>7812280.6700000167</v>
      </c>
      <c r="F74" s="13">
        <f>F42+F56+F72</f>
        <v>-116418599.64999999</v>
      </c>
      <c r="G74" s="14"/>
      <c r="H74" s="44" t="s">
        <v>59</v>
      </c>
      <c r="I74" s="14"/>
      <c r="J74" s="15"/>
      <c r="K74" s="15"/>
    </row>
    <row r="75" spans="3:11" ht="6.75" customHeight="1" outlineLevel="1">
      <c r="C75" s="21"/>
      <c r="D75" s="22"/>
      <c r="E75" s="12"/>
      <c r="F75" s="13"/>
      <c r="G75" s="14"/>
      <c r="H75" s="14"/>
      <c r="I75" s="14"/>
      <c r="J75" s="15"/>
      <c r="K75" s="15"/>
    </row>
    <row r="76" spans="3:11" ht="12.75" customHeight="1" outlineLevel="1">
      <c r="C76" s="55" t="s">
        <v>51</v>
      </c>
      <c r="D76" s="56"/>
      <c r="E76" s="12">
        <f>F77</f>
        <v>201087138.82000005</v>
      </c>
      <c r="F76" s="13">
        <v>317505738.47000003</v>
      </c>
      <c r="G76" s="14"/>
      <c r="H76" s="14"/>
      <c r="I76" s="14"/>
      <c r="J76" s="15"/>
      <c r="K76" s="15"/>
    </row>
    <row r="77" spans="3:11" ht="12.75" customHeight="1" outlineLevel="1">
      <c r="C77" s="55" t="s">
        <v>52</v>
      </c>
      <c r="D77" s="56"/>
      <c r="E77" s="12">
        <f>SUM(E74+E76)</f>
        <v>208899419.49000007</v>
      </c>
      <c r="F77" s="13">
        <f>SUM(F74+F76)</f>
        <v>201087138.82000005</v>
      </c>
      <c r="G77" s="14"/>
      <c r="H77" s="44" t="s">
        <v>61</v>
      </c>
      <c r="I77" s="14"/>
      <c r="J77" s="15"/>
      <c r="K77" s="15"/>
    </row>
    <row r="78" spans="3:11" ht="14.25" customHeight="1" outlineLevel="1">
      <c r="C78" s="62"/>
      <c r="D78" s="63"/>
      <c r="E78" s="36"/>
      <c r="F78" s="11"/>
      <c r="G78" s="38"/>
      <c r="H78" s="39"/>
      <c r="I78" s="14"/>
      <c r="J78" s="15"/>
      <c r="K78" s="15"/>
    </row>
    <row r="79" spans="3:11" ht="5.25" customHeight="1" outlineLevel="1" thickBot="1">
      <c r="C79" s="23"/>
      <c r="D79" s="24"/>
      <c r="E79" s="25"/>
      <c r="F79" s="26"/>
      <c r="G79" s="40"/>
      <c r="H79" s="34"/>
      <c r="I79" s="14"/>
      <c r="J79" s="15"/>
      <c r="K79" s="15"/>
    </row>
    <row r="80" spans="3:11" ht="13.5" customHeight="1">
      <c r="C80" s="27"/>
      <c r="E80" s="28"/>
      <c r="G80" s="41"/>
      <c r="H80" s="34"/>
    </row>
    <row r="81" spans="3:6" ht="13.15" customHeight="1">
      <c r="C81" s="1" t="s">
        <v>53</v>
      </c>
      <c r="E81" s="29"/>
      <c r="F81" s="30"/>
    </row>
    <row r="82" spans="3:6" ht="9.9499999999999993" customHeight="1">
      <c r="E82" s="29"/>
      <c r="F82" s="30"/>
    </row>
    <row r="83" spans="3:6" ht="15.75" customHeight="1">
      <c r="E83" s="31"/>
      <c r="F83" s="30" t="s">
        <v>54</v>
      </c>
    </row>
    <row r="84" spans="3:6" ht="14.25" customHeight="1"/>
    <row r="85" spans="3:6" ht="15.75" customHeight="1"/>
    <row r="86" spans="3:6" ht="9.9499999999999993" customHeight="1">
      <c r="E86" s="29"/>
      <c r="F86" s="30"/>
    </row>
    <row r="87" spans="3:6">
      <c r="E87" s="33"/>
      <c r="F87" s="30"/>
    </row>
    <row r="88" spans="3:6">
      <c r="E88" s="34"/>
    </row>
    <row r="94" spans="3:6">
      <c r="E94" s="33"/>
      <c r="F94" s="32"/>
    </row>
    <row r="95" spans="3:6">
      <c r="E95" s="43"/>
      <c r="F95" s="30"/>
    </row>
  </sheetData>
  <mergeCells count="71">
    <mergeCell ref="C74:D74"/>
    <mergeCell ref="C76:D76"/>
    <mergeCell ref="C77:D77"/>
    <mergeCell ref="C78:D78"/>
    <mergeCell ref="C71:D71"/>
    <mergeCell ref="C72:D72"/>
    <mergeCell ref="C69:D69"/>
    <mergeCell ref="C70:D70"/>
    <mergeCell ref="C61:D61"/>
    <mergeCell ref="C62:D62"/>
    <mergeCell ref="C63:D63"/>
    <mergeCell ref="C64:D64"/>
    <mergeCell ref="C65:D65"/>
    <mergeCell ref="C66:D66"/>
    <mergeCell ref="C51:D51"/>
    <mergeCell ref="C39:D39"/>
    <mergeCell ref="C1:F1"/>
    <mergeCell ref="C67:D67"/>
    <mergeCell ref="C68:D68"/>
    <mergeCell ref="C53:D53"/>
    <mergeCell ref="C54:D54"/>
    <mergeCell ref="C55:D55"/>
    <mergeCell ref="C56:D56"/>
    <mergeCell ref="C58:D58"/>
    <mergeCell ref="F17:F18"/>
    <mergeCell ref="C60:D60"/>
    <mergeCell ref="C52:D52"/>
    <mergeCell ref="C40:D40"/>
    <mergeCell ref="C42:D42"/>
    <mergeCell ref="C43:D43"/>
    <mergeCell ref="C31:D31"/>
    <mergeCell ref="C32:D32"/>
    <mergeCell ref="C48:D48"/>
    <mergeCell ref="C49:D49"/>
    <mergeCell ref="C50:D50"/>
    <mergeCell ref="C44:D44"/>
    <mergeCell ref="C45:D45"/>
    <mergeCell ref="C46:D46"/>
    <mergeCell ref="C47:D47"/>
    <mergeCell ref="C38:D38"/>
    <mergeCell ref="C33:D33"/>
    <mergeCell ref="C34:D34"/>
    <mergeCell ref="C35:D35"/>
    <mergeCell ref="C36:D36"/>
    <mergeCell ref="C37:D37"/>
    <mergeCell ref="C15:D15"/>
    <mergeCell ref="C16:D16"/>
    <mergeCell ref="C17:D18"/>
    <mergeCell ref="C23:D23"/>
    <mergeCell ref="C25:D25"/>
    <mergeCell ref="C28:D28"/>
    <mergeCell ref="C29:D29"/>
    <mergeCell ref="C30:D30"/>
    <mergeCell ref="E17:E18"/>
    <mergeCell ref="C19:D19"/>
    <mergeCell ref="C20:D20"/>
    <mergeCell ref="C21:D21"/>
    <mergeCell ref="C22:D22"/>
    <mergeCell ref="C27:D27"/>
    <mergeCell ref="C26:D26"/>
    <mergeCell ref="C14:D14"/>
    <mergeCell ref="C2:F2"/>
    <mergeCell ref="C3:F3"/>
    <mergeCell ref="C5:D5"/>
    <mergeCell ref="C7:D7"/>
    <mergeCell ref="C8:D8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19685039370078741" bottom="0.19685039370078741" header="0.31496062992125984" footer="0.31496062992125984"/>
  <pageSetup scale="72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</vt:lpstr>
      <vt:lpstr>'8'!Área_de_impresión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2023-04-21T21:53:13Z</cp:lastPrinted>
  <dcterms:created xsi:type="dcterms:W3CDTF">2022-12-20T18:36:09Z</dcterms:created>
  <dcterms:modified xsi:type="dcterms:W3CDTF">2023-04-25T15:39:47Z</dcterms:modified>
</cp:coreProperties>
</file>