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F10AA17C-759D-4F23-98FA-2BEDFF86C720}" xr6:coauthVersionLast="47" xr6:coauthVersionMax="47" xr10:uidLastSave="{00000000-0000-0000-0000-000000000000}"/>
  <bookViews>
    <workbookView xWindow="14295" yWindow="0" windowWidth="14610" windowHeight="15585" firstSheet="2" activeTab="2" xr2:uid="{00000000-000D-0000-FFFF-FFFF00000000}"/>
  </bookViews>
  <sheets>
    <sheet name="Acumulado (2)" sheetId="2" state="hidden" r:id="rId1"/>
    <sheet name=" 2023 MAPEO" sheetId="11" state="hidden" r:id="rId2"/>
    <sheet name=" 2023  " sheetId="9" r:id="rId3"/>
    <sheet name="Enero 2023 (2)" sheetId="7" state="hidden" r:id="rId4"/>
    <sheet name="Acumulado" sheetId="1" state="hidden" r:id="rId5"/>
  </sheets>
  <definedNames>
    <definedName name="_xlnm.Print_Area" localSheetId="2">' 2023  '!$B$1:$P$66</definedName>
    <definedName name="_xlnm.Print_Area" localSheetId="1">' 2023 MAPEO'!$B$1:$P$66</definedName>
    <definedName name="_xlnm.Print_Area" localSheetId="4">Acumulado!$B$1:$J$52</definedName>
    <definedName name="_xlnm.Print_Area" localSheetId="0">'Acumulado (2)'!$B$1:$J$52</definedName>
    <definedName name="_xlnm.Print_Area" localSheetId="3">'Enero 2023 (2)'!$B$1:$P$52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9" l="1"/>
  <c r="I13" i="9"/>
  <c r="I8" i="9"/>
  <c r="I11" i="9"/>
  <c r="J11" i="9"/>
  <c r="J15" i="9"/>
  <c r="F11" i="9"/>
  <c r="M11" i="9"/>
  <c r="J29" i="11" l="1"/>
  <c r="J28" i="11"/>
  <c r="J27" i="11"/>
  <c r="I26" i="11"/>
  <c r="F26" i="11"/>
  <c r="E26" i="11"/>
  <c r="D26" i="11"/>
  <c r="J26" i="11" s="1"/>
  <c r="J24" i="11"/>
  <c r="J23" i="11"/>
  <c r="J22" i="11"/>
  <c r="I21" i="11"/>
  <c r="F21" i="11"/>
  <c r="E21" i="11"/>
  <c r="D21" i="11"/>
  <c r="J21" i="11" s="1"/>
  <c r="J16" i="11"/>
  <c r="J15" i="11"/>
  <c r="J14" i="11"/>
  <c r="I13" i="11"/>
  <c r="F13" i="11"/>
  <c r="J13" i="11" s="1"/>
  <c r="E13" i="11"/>
  <c r="J12" i="11"/>
  <c r="J11" i="11"/>
  <c r="J10" i="11"/>
  <c r="I9" i="11"/>
  <c r="I8" i="11" s="1"/>
  <c r="I19" i="11" s="1"/>
  <c r="F9" i="11"/>
  <c r="F8" i="11" s="1"/>
  <c r="F19" i="11" s="1"/>
  <c r="E9" i="11"/>
  <c r="E8" i="11" s="1"/>
  <c r="J8" i="11" l="1"/>
  <c r="J19" i="11" s="1"/>
  <c r="E19" i="11"/>
  <c r="J9" i="11"/>
  <c r="J29" i="9"/>
  <c r="J28" i="9"/>
  <c r="J27" i="9"/>
  <c r="I26" i="9"/>
  <c r="F26" i="9"/>
  <c r="E26" i="9"/>
  <c r="D26" i="9"/>
  <c r="J26" i="9" s="1"/>
  <c r="J24" i="9"/>
  <c r="J23" i="9"/>
  <c r="J22" i="9"/>
  <c r="I21" i="9"/>
  <c r="F21" i="9"/>
  <c r="E21" i="9"/>
  <c r="D21" i="9"/>
  <c r="J21" i="9" s="1"/>
  <c r="J16" i="9"/>
  <c r="J14" i="9"/>
  <c r="J13" i="9"/>
  <c r="F13" i="9"/>
  <c r="E13" i="9"/>
  <c r="J12" i="9"/>
  <c r="J10" i="9"/>
  <c r="I9" i="9"/>
  <c r="F9" i="9"/>
  <c r="F8" i="9" s="1"/>
  <c r="F19" i="9" s="1"/>
  <c r="E9" i="9"/>
  <c r="E8" i="9"/>
  <c r="I19" i="9" l="1"/>
  <c r="J9" i="9"/>
  <c r="E19" i="9"/>
  <c r="J15" i="7"/>
  <c r="J8" i="7"/>
  <c r="J8" i="9" l="1"/>
  <c r="J19" i="9" s="1"/>
  <c r="J11" i="7"/>
  <c r="J29" i="7" l="1"/>
  <c r="J28" i="7"/>
  <c r="J27" i="7"/>
  <c r="I26" i="7"/>
  <c r="F26" i="7"/>
  <c r="E26" i="7"/>
  <c r="D26" i="7"/>
  <c r="J24" i="7"/>
  <c r="J23" i="7"/>
  <c r="J22" i="7"/>
  <c r="I21" i="7"/>
  <c r="F21" i="7"/>
  <c r="E21" i="7"/>
  <c r="D21" i="7"/>
  <c r="J21" i="7" s="1"/>
  <c r="J16" i="7"/>
  <c r="J14" i="7"/>
  <c r="I13" i="7"/>
  <c r="F13" i="7"/>
  <c r="E13" i="7"/>
  <c r="J12" i="7"/>
  <c r="J10" i="7"/>
  <c r="I9" i="7"/>
  <c r="F9" i="7"/>
  <c r="E9" i="7"/>
  <c r="F8" i="7" l="1"/>
  <c r="F19" i="7" s="1"/>
  <c r="J13" i="7"/>
  <c r="I8" i="7"/>
  <c r="J26" i="7"/>
  <c r="E8" i="7"/>
  <c r="J9" i="7"/>
  <c r="I19" i="7" l="1"/>
  <c r="J19" i="7"/>
  <c r="E19" i="7"/>
  <c r="G13" i="1" l="1"/>
  <c r="G11" i="1"/>
  <c r="H11" i="1" s="1"/>
  <c r="F9" i="1"/>
  <c r="H12" i="1"/>
  <c r="H10" i="1"/>
  <c r="H9" i="1" s="1"/>
  <c r="G9" i="1" l="1"/>
  <c r="E9" i="1"/>
  <c r="D9" i="1"/>
  <c r="G8" i="1" l="1"/>
  <c r="D13" i="2"/>
  <c r="G19" i="1" l="1"/>
  <c r="H29" i="2"/>
  <c r="H28" i="2"/>
  <c r="H27" i="2"/>
  <c r="G26" i="2"/>
  <c r="F26" i="2"/>
  <c r="E26" i="2"/>
  <c r="D26" i="2"/>
  <c r="H24" i="2"/>
  <c r="H23" i="2"/>
  <c r="H22" i="2"/>
  <c r="G21" i="2"/>
  <c r="F21" i="2"/>
  <c r="E21" i="2"/>
  <c r="D21" i="2"/>
  <c r="H21" i="2" s="1"/>
  <c r="H16" i="2"/>
  <c r="H14" i="2"/>
  <c r="F13" i="2"/>
  <c r="E13" i="2"/>
  <c r="H12" i="2"/>
  <c r="H11" i="2"/>
  <c r="H10" i="2"/>
  <c r="F9" i="2"/>
  <c r="F8" i="2" s="1"/>
  <c r="F19" i="2" s="1"/>
  <c r="E9" i="2"/>
  <c r="D9" i="2"/>
  <c r="D8" i="2" s="1"/>
  <c r="G8" i="2"/>
  <c r="G19" i="2" s="1"/>
  <c r="H13" i="2" l="1"/>
  <c r="I12" i="2" s="1"/>
  <c r="E8" i="2"/>
  <c r="E19" i="2" s="1"/>
  <c r="D19" i="2"/>
  <c r="H8" i="2"/>
  <c r="H19" i="2" s="1"/>
  <c r="H26" i="2"/>
  <c r="H9" i="2"/>
  <c r="H24" i="1" l="1"/>
  <c r="D13" i="1" l="1"/>
  <c r="D8" i="1" l="1"/>
  <c r="D19" i="1"/>
  <c r="F13" i="1"/>
  <c r="H16" i="1" l="1"/>
  <c r="H22" i="1" l="1"/>
  <c r="E13" i="1" l="1"/>
  <c r="H29" i="1" l="1"/>
  <c r="H28" i="1"/>
  <c r="H27" i="1"/>
  <c r="G26" i="1"/>
  <c r="F26" i="1"/>
  <c r="E26" i="1"/>
  <c r="D26" i="1"/>
  <c r="H23" i="1"/>
  <c r="G21" i="1"/>
  <c r="F21" i="1"/>
  <c r="E21" i="1"/>
  <c r="D21" i="1"/>
  <c r="H14" i="1"/>
  <c r="H13" i="1" s="1"/>
  <c r="H8" i="1" s="1"/>
  <c r="H19" i="1" s="1"/>
  <c r="F8" i="1"/>
  <c r="H26" i="1" l="1"/>
  <c r="H21" i="1"/>
  <c r="E8" i="1"/>
  <c r="E19" i="1" l="1"/>
  <c r="F19" i="1"/>
</calcChain>
</file>

<file path=xl/sharedStrings.xml><?xml version="1.0" encoding="utf-8"?>
<sst xmlns="http://schemas.openxmlformats.org/spreadsheetml/2006/main" count="260" uniqueCount="60">
  <si>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</si>
  <si>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</si>
  <si>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</si>
  <si>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</si>
  <si>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</si>
  <si>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</si>
  <si>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</si>
  <si>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</si>
  <si>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</si>
  <si>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</si>
  <si>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</si>
  <si>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</si>
  <si>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</si>
  <si>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</si>
  <si>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</si>
  <si>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</si>
  <si>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</si>
  <si>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</si>
  <si>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</si>
  <si>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</si>
  <si>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</si>
  <si>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</si>
  <si>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</si>
  <si>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</si>
  <si>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</si>
  <si>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</si>
  <si>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</si>
  <si>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</si>
  <si>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</si>
  <si>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</si>
  <si>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</si>
  <si>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</si>
  <si>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</si>
  <si>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</si>
  <si>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</si>
  <si>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</si>
  <si>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</si>
  <si>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</si>
  <si>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</si>
  <si>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</si>
  <si>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</si>
  <si>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</si>
  <si>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</si>
  <si>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</si>
  <si>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</si>
  <si>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</si>
  <si>
    <t>Saldo al 01 de enero de 2021 (d)</t>
  </si>
  <si>
    <t>Del 1 de Enero al  31 de Julio de 2022</t>
  </si>
  <si>
    <t>C.10.5</t>
  </si>
  <si>
    <t>C.10.6</t>
  </si>
  <si>
    <t>C.10.1</t>
  </si>
  <si>
    <t>C.10.4</t>
  </si>
  <si>
    <t>C.10.7</t>
  </si>
  <si>
    <t>Del 1 de Enero al 28 de Febrero de 2023</t>
  </si>
  <si>
    <t>Saldo al 31 de diciembre de 2022 (d)</t>
  </si>
  <si>
    <t>111,644,046.15</t>
  </si>
  <si>
    <t>C.10.20</t>
  </si>
  <si>
    <t>C.10.20.2</t>
  </si>
  <si>
    <t>Del 1 de Enero al 30 de Junio de 2023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</si>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</sst>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###,##0.0"/>
    <numFmt numFmtId="167" formatCode="###,###.0,"/>
  </numFmts>
  <fonts count="24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HelveticaNeueLT Std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HelveticaNeueLT St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right" vertical="center" wrapText="1"/>
      <protection locked="0"/>
    </xf>
    <xf numFmtId="164" fontId="0" fillId="2" borderId="10" xfId="0" applyNumberFormat="1" applyFill="1" applyBorder="1" applyAlignment="1">
      <alignment horizontal="right" vertical="top" wrapText="1"/>
    </xf>
    <xf numFmtId="0" fontId="0" fillId="0" borderId="0" xfId="0" applyProtection="1">
      <protection locked="0"/>
    </xf>
    <xf numFmtId="164" fontId="0" fillId="4" borderId="10" xfId="0" applyNumberFormat="1" applyFill="1" applyBorder="1" applyAlignment="1">
      <alignment horizontal="right" vertical="center" wrapText="1"/>
    </xf>
    <xf numFmtId="164" fontId="0" fillId="4" borderId="10" xfId="0" applyNumberFormat="1" applyFill="1" applyBorder="1" applyAlignment="1">
      <alignment horizontal="justify" vertical="center" wrapText="1"/>
    </xf>
    <xf numFmtId="164" fontId="0" fillId="0" borderId="10" xfId="0" applyNumberForma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justify"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0" fillId="2" borderId="10" xfId="0" applyNumberFormat="1" applyFill="1" applyBorder="1" applyAlignment="1">
      <alignment horizontal="right" vertical="top" wrapText="1"/>
    </xf>
    <xf numFmtId="166" fontId="13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right" vertical="center" wrapText="1"/>
      <protection locked="0"/>
    </xf>
    <xf numFmtId="166" fontId="0" fillId="0" borderId="10" xfId="0" applyNumberFormat="1" applyBorder="1" applyAlignment="1">
      <alignment horizontal="right" vertical="center" wrapText="1"/>
    </xf>
    <xf numFmtId="166" fontId="0" fillId="0" borderId="0" xfId="0" applyNumberFormat="1" applyProtection="1">
      <protection locked="0"/>
    </xf>
    <xf numFmtId="166" fontId="0" fillId="4" borderId="10" xfId="0" applyNumberFormat="1" applyFill="1" applyBorder="1" applyAlignment="1">
      <alignment horizontal="justify" vertical="center" wrapText="1"/>
    </xf>
    <xf numFmtId="166" fontId="0" fillId="0" borderId="10" xfId="0" applyNumberForma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justify" vertical="center" wrapText="1"/>
      <protection locked="0"/>
    </xf>
    <xf numFmtId="166" fontId="0" fillId="0" borderId="10" xfId="0" applyNumberFormat="1" applyBorder="1" applyAlignment="1" applyProtection="1">
      <alignment vertical="center" wrapText="1"/>
      <protection locked="0"/>
    </xf>
    <xf numFmtId="166" fontId="15" fillId="0" borderId="11" xfId="0" applyNumberFormat="1" applyFont="1" applyBorder="1" applyAlignment="1">
      <alignment horizontal="justify" vertical="center" wrapText="1"/>
    </xf>
    <xf numFmtId="167" fontId="13" fillId="0" borderId="10" xfId="0" applyNumberFormat="1" applyFont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0" fillId="0" borderId="10" xfId="0" applyNumberFormat="1" applyBorder="1" applyAlignment="1" applyProtection="1">
      <alignment horizontal="right" vertical="center" wrapText="1"/>
      <protection locked="0"/>
    </xf>
    <xf numFmtId="167" fontId="0" fillId="2" borderId="6" xfId="0" applyNumberFormat="1" applyFill="1" applyBorder="1" applyAlignment="1" applyProtection="1">
      <alignment horizontal="right" vertical="center" wrapText="1"/>
      <protection locked="0"/>
    </xf>
    <xf numFmtId="167" fontId="0" fillId="2" borderId="10" xfId="0" applyNumberFormat="1" applyFill="1" applyBorder="1" applyAlignment="1">
      <alignment horizontal="right" vertical="top" wrapText="1"/>
    </xf>
    <xf numFmtId="167" fontId="0" fillId="4" borderId="10" xfId="0" applyNumberFormat="1" applyFill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right" vertical="center" wrapText="1"/>
    </xf>
    <xf numFmtId="43" fontId="9" fillId="0" borderId="10" xfId="9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/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4" fontId="12" fillId="0" borderId="0" xfId="0" applyNumberFormat="1" applyFont="1"/>
    <xf numFmtId="16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justify" vertical="top" wrapText="1"/>
    </xf>
    <xf numFmtId="4" fontId="10" fillId="0" borderId="10" xfId="9" applyNumberFormat="1" applyFont="1" applyFill="1" applyBorder="1" applyAlignment="1" applyProtection="1">
      <alignment horizontal="right" vertical="center" wrapText="1"/>
      <protection locked="0"/>
    </xf>
    <xf numFmtId="164" fontId="0" fillId="4" borderId="6" xfId="0" applyNumberFormat="1" applyFill="1" applyBorder="1" applyAlignment="1">
      <alignment horizontal="justify" vertical="center" wrapText="1"/>
    </xf>
    <xf numFmtId="164" fontId="0" fillId="0" borderId="0" xfId="0" applyNumberFormat="1" applyAlignment="1" applyProtection="1">
      <alignment horizontal="right" vertical="center" wrapText="1"/>
      <protection locked="0"/>
    </xf>
    <xf numFmtId="4" fontId="0" fillId="0" borderId="0" xfId="0" applyNumberFormat="1" applyAlignment="1">
      <alignment horizontal="right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19" fillId="0" borderId="0" xfId="0" applyNumberFormat="1" applyFont="1"/>
    <xf numFmtId="0" fontId="13" fillId="0" borderId="6" xfId="0" applyFont="1" applyBorder="1" applyAlignment="1">
      <alignment horizontal="justify" vertical="center" wrapText="1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6" xfId="0" applyNumberForma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" fillId="0" borderId="10" xfId="0" applyFont="1" applyBorder="1"/>
    <xf numFmtId="0" fontId="0" fillId="0" borderId="10" xfId="0" applyBorder="1" applyProtection="1">
      <protection locked="0"/>
    </xf>
    <xf numFmtId="4" fontId="20" fillId="0" borderId="0" xfId="0" applyNumberFormat="1" applyFont="1" applyAlignment="1" applyProtection="1">
      <alignment horizontal="right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4" fontId="20" fillId="0" borderId="10" xfId="0" applyNumberFormat="1" applyFont="1" applyBorder="1" applyAlignment="1">
      <alignment horizontal="right" vertical="center" wrapText="1"/>
    </xf>
    <xf numFmtId="43" fontId="20" fillId="0" borderId="10" xfId="9" applyFont="1" applyFill="1" applyBorder="1" applyAlignment="1">
      <alignment horizontal="right" vertical="center" wrapText="1"/>
    </xf>
    <xf numFmtId="43" fontId="21" fillId="0" borderId="10" xfId="9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164" fontId="21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</cellXfs>
  <cellStyles count="10">
    <cellStyle name="=C:\WINNT\SYSTEM32\COMMAND.COM" xfId="5" xr:uid="{00000000-0005-0000-0000-000000000000}"/>
    <cellStyle name="Millares" xfId="9" builtinId="3"/>
    <cellStyle name="Millares 2" xfId="2" xr:uid="{00000000-0005-0000-0000-000002000000}"/>
    <cellStyle name="Millares 6" xfId="7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  <cellStyle name="Normal 7" xfId="3" xr:uid="{00000000-0005-0000-0000-000007000000}"/>
    <cellStyle name="Normal 7 2" xfId="4" xr:uid="{00000000-0005-0000-0000-000008000000}"/>
    <cellStyle name="Normal 7 2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46</xdr:row>
      <xdr:rowOff>158751</xdr:rowOff>
    </xdr:from>
    <xdr:to>
      <xdr:col>9</xdr:col>
      <xdr:colOff>111125</xdr:colOff>
      <xdr:row>51</xdr:row>
      <xdr:rowOff>47097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63564" y="10231439"/>
          <a:ext cx="8977311" cy="832908"/>
          <a:chOff x="563564" y="9993314"/>
          <a:chExt cx="8977311" cy="832908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63564" y="10040938"/>
            <a:ext cx="2913062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40125" y="10009188"/>
            <a:ext cx="3214687" cy="817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810375" y="9993314"/>
            <a:ext cx="2730500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F5B8CC-6A12-4081-94B9-C4D2673404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31543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680F6CA-6754-4081-8E41-5F27953EAA5F}"/>
            </a:ext>
          </a:extLst>
        </xdr:cNvPr>
        <xdr:cNvSpPr txBox="1"/>
      </xdr:nvSpPr>
      <xdr:spPr>
        <a:xfrm>
          <a:off x="3276600" y="88201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15</xdr:col>
      <xdr:colOff>151858</xdr:colOff>
      <xdr:row>58</xdr:row>
      <xdr:rowOff>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A3D82C7-EF59-46D8-BD4F-3BAF3734E142}"/>
            </a:ext>
          </a:extLst>
        </xdr:cNvPr>
        <xdr:cNvGrpSpPr/>
      </xdr:nvGrpSpPr>
      <xdr:grpSpPr>
        <a:xfrm>
          <a:off x="594710" y="11360935"/>
          <a:ext cx="9671791" cy="851476"/>
          <a:chOff x="563564" y="10293946"/>
          <a:chExt cx="9102327" cy="840846"/>
        </a:xfrm>
      </xdr:grpSpPr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5A2BDCE5-D4B2-1D1C-BADC-6ECD7D42DF48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id="{DA11678A-362E-26ED-9875-8C5B51137BDF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8C7ED098-E528-D5D5-A0F9-A41AB4A9BFFE}"/>
              </a:ext>
            </a:extLst>
          </xdr:cNvPr>
          <xdr:cNvSpPr txBox="1"/>
        </xdr:nvSpPr>
        <xdr:spPr>
          <a:xfrm>
            <a:off x="6811367" y="10293946"/>
            <a:ext cx="2854524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2266EE-8777-434F-9483-73882C9693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6293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99FCE6-3E8F-4F21-A67A-F5236433C4F4}"/>
            </a:ext>
          </a:extLst>
        </xdr:cNvPr>
        <xdr:cNvSpPr txBox="1"/>
      </xdr:nvSpPr>
      <xdr:spPr>
        <a:xfrm>
          <a:off x="3276600" y="88201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15</xdr:col>
      <xdr:colOff>651199</xdr:colOff>
      <xdr:row>58</xdr:row>
      <xdr:rowOff>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B468FF1-1E94-4ADD-A99A-B9484A126AE7}"/>
            </a:ext>
          </a:extLst>
        </xdr:cNvPr>
        <xdr:cNvGrpSpPr/>
      </xdr:nvGrpSpPr>
      <xdr:grpSpPr>
        <a:xfrm>
          <a:off x="602809" y="11428970"/>
          <a:ext cx="9602548" cy="1070163"/>
          <a:chOff x="563564" y="10293946"/>
          <a:chExt cx="9251755" cy="840846"/>
        </a:xfrm>
      </xdr:grpSpPr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E2E6FB2B-E228-55DC-DFA4-E30FC2E2355B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_____________________________________</a:t>
            </a:r>
          </a:p>
          <a:p>
            <a:pPr algn="ctr"/>
            <a:r>
              <a:rPr lang="es-MX" sz="11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1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11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1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id="{0B26ED61-E715-8A2A-A571-853718EEF815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/>
              <a:t>___________________________________</a:t>
            </a:r>
          </a:p>
          <a:p>
            <a:pPr algn="ctr"/>
            <a:r>
              <a:rPr lang="es-MX" sz="1200" b="1">
                <a:latin typeface="HelveticaNeueLT Std" panose="020B0604020202020204" pitchFamily="34" charset="0"/>
              </a:rPr>
              <a:t>L.A.E.</a:t>
            </a:r>
            <a:r>
              <a:rPr lang="es-MX" sz="12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12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2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8EDB78CF-FDD8-CA0D-F8CB-D56D91F61F78}"/>
              </a:ext>
            </a:extLst>
          </xdr:cNvPr>
          <xdr:cNvSpPr txBox="1"/>
        </xdr:nvSpPr>
        <xdr:spPr>
          <a:xfrm>
            <a:off x="6612720" y="10293946"/>
            <a:ext cx="3202599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_______________________________________</a:t>
            </a:r>
          </a:p>
          <a:p>
            <a:pPr algn="ctr"/>
            <a:r>
              <a:rPr kumimoji="0" lang="es-MX" sz="12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2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A0E94-AC46-4994-B8E0-BF37E8BABF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9568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53C88ED-AE50-448F-B073-D0363A71C06B}"/>
            </a:ext>
          </a:extLst>
        </xdr:cNvPr>
        <xdr:cNvSpPr txBox="1"/>
      </xdr:nvSpPr>
      <xdr:spPr>
        <a:xfrm>
          <a:off x="3276600" y="86296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0E302EF-9E3D-47C5-B30A-1DDF2AD4F74B}"/>
            </a:ext>
          </a:extLst>
        </xdr:cNvPr>
        <xdr:cNvSpPr txBox="1"/>
      </xdr:nvSpPr>
      <xdr:spPr>
        <a:xfrm>
          <a:off x="558801" y="10274300"/>
          <a:ext cx="291465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8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B2875228-A83A-4BC6-A66F-DB6E85799A31}"/>
            </a:ext>
          </a:extLst>
        </xdr:cNvPr>
        <xdr:cNvSpPr txBox="1"/>
      </xdr:nvSpPr>
      <xdr:spPr>
        <a:xfrm>
          <a:off x="3536950" y="10242550"/>
          <a:ext cx="3214687" cy="81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8</xdr:col>
      <xdr:colOff>635000</xdr:colOff>
      <xdr:row>46</xdr:row>
      <xdr:rowOff>158751</xdr:rowOff>
    </xdr:from>
    <xdr:to>
      <xdr:col>15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1FDD5B9F-A0C3-41BE-9F66-12DD35D31A09}"/>
            </a:ext>
          </a:extLst>
        </xdr:cNvPr>
        <xdr:cNvSpPr txBox="1"/>
      </xdr:nvSpPr>
      <xdr:spPr>
        <a:xfrm>
          <a:off x="6807200" y="10226676"/>
          <a:ext cx="285750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58"/>
  <sheetViews>
    <sheetView showGridLines="0" view="pageBreakPreview" topLeftCell="B1" zoomScale="120" zoomScaleNormal="120" zoomScaleSheetLayoutView="120" workbookViewId="0">
      <selection activeCell="F20" sqref="F20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</row>
    <row r="2" spans="2:10" ht="14.25">
      <c r="B2" s="130" t="s">
        <v>1</v>
      </c>
      <c r="C2" s="131"/>
      <c r="D2" s="131"/>
      <c r="E2" s="131"/>
      <c r="F2" s="131"/>
      <c r="G2" s="131"/>
      <c r="H2" s="131"/>
      <c r="I2" s="131"/>
      <c r="J2" s="132"/>
    </row>
    <row r="3" spans="2:10" ht="14.25">
      <c r="B3" s="133" t="s">
        <v>43</v>
      </c>
      <c r="C3" s="134"/>
      <c r="D3" s="134"/>
      <c r="E3" s="134"/>
      <c r="F3" s="134"/>
      <c r="G3" s="134"/>
      <c r="H3" s="134"/>
      <c r="I3" s="134"/>
      <c r="J3" s="135"/>
    </row>
    <row r="4" spans="2:10" ht="14.25">
      <c r="B4" s="133" t="s">
        <v>45</v>
      </c>
      <c r="C4" s="134"/>
      <c r="D4" s="134"/>
      <c r="E4" s="134"/>
      <c r="F4" s="134"/>
      <c r="G4" s="134"/>
      <c r="H4" s="134"/>
      <c r="I4" s="134"/>
      <c r="J4" s="135"/>
    </row>
    <row r="5" spans="2:10" ht="14.25">
      <c r="B5" s="136"/>
      <c r="C5" s="137"/>
      <c r="D5" s="137"/>
      <c r="E5" s="137"/>
      <c r="F5" s="137"/>
      <c r="G5" s="137"/>
      <c r="H5" s="137"/>
      <c r="I5" s="137"/>
      <c r="J5" s="138"/>
    </row>
    <row r="6" spans="2:10" ht="78.75">
      <c r="B6" s="128" t="s">
        <v>2</v>
      </c>
      <c r="C6" s="128"/>
      <c r="D6" s="2" t="s">
        <v>42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>
      <c r="B7" s="119"/>
      <c r="C7" s="120"/>
      <c r="D7" s="54"/>
      <c r="E7" s="54"/>
      <c r="F7" s="54"/>
      <c r="G7" s="54"/>
      <c r="H7" s="54"/>
      <c r="I7" s="54"/>
      <c r="J7" s="3"/>
    </row>
    <row r="8" spans="2:10" ht="15">
      <c r="B8" s="121" t="s">
        <v>9</v>
      </c>
      <c r="C8" s="122"/>
      <c r="D8" s="63">
        <f>+D9+D13</f>
        <v>6038304842.2200003</v>
      </c>
      <c r="E8" s="63">
        <f t="shared" ref="E8" si="0">E9+E13</f>
        <v>0</v>
      </c>
      <c r="F8" s="64">
        <f>F9+F13</f>
        <v>-230428007.91999999</v>
      </c>
      <c r="G8" s="63">
        <f>G9+G13</f>
        <v>-398958416.20999998</v>
      </c>
      <c r="H8" s="63">
        <f>D8+E8-F8+G8</f>
        <v>5869774433.9300003</v>
      </c>
      <c r="I8" s="55"/>
      <c r="J8" s="4"/>
    </row>
    <row r="9" spans="2:10" ht="15">
      <c r="B9" s="5"/>
      <c r="C9" s="6" t="s">
        <v>10</v>
      </c>
      <c r="D9" s="65">
        <f>+D10+D11+D12</f>
        <v>0</v>
      </c>
      <c r="E9" s="65">
        <f t="shared" ref="E9" si="1">E10+E11+E12</f>
        <v>0</v>
      </c>
      <c r="F9" s="65">
        <f>+F10+F11+F12</f>
        <v>0</v>
      </c>
      <c r="G9" s="65">
        <v>0</v>
      </c>
      <c r="H9" s="65">
        <f>D9+E9-F9+G9</f>
        <v>0</v>
      </c>
      <c r="I9" s="55"/>
      <c r="J9" s="4"/>
    </row>
    <row r="10" spans="2:10" ht="15">
      <c r="B10" s="7"/>
      <c r="C10" s="8" t="s">
        <v>11</v>
      </c>
      <c r="D10" s="66">
        <v>0</v>
      </c>
      <c r="E10" s="66">
        <v>0</v>
      </c>
      <c r="F10" s="67">
        <v>0</v>
      </c>
      <c r="G10" s="65">
        <v>0</v>
      </c>
      <c r="H10" s="65">
        <f t="shared" ref="H10:H14" si="2">D10+E10-F10+G10</f>
        <v>0</v>
      </c>
      <c r="I10" s="55"/>
      <c r="J10" s="4"/>
    </row>
    <row r="11" spans="2:10" ht="15">
      <c r="B11" s="9"/>
      <c r="C11" s="8" t="s">
        <v>12</v>
      </c>
      <c r="D11" s="66">
        <v>0</v>
      </c>
      <c r="E11" s="66">
        <v>0</v>
      </c>
      <c r="F11" s="68">
        <v>0</v>
      </c>
      <c r="G11" s="65">
        <v>0</v>
      </c>
      <c r="H11" s="65">
        <f t="shared" si="2"/>
        <v>0</v>
      </c>
      <c r="I11" s="55"/>
      <c r="J11" s="4"/>
    </row>
    <row r="12" spans="2:10" ht="15">
      <c r="B12" s="9"/>
      <c r="C12" s="8" t="s">
        <v>13</v>
      </c>
      <c r="D12" s="66">
        <v>0</v>
      </c>
      <c r="E12" s="66">
        <v>0</v>
      </c>
      <c r="F12" s="68">
        <v>0</v>
      </c>
      <c r="G12" s="65">
        <v>0</v>
      </c>
      <c r="H12" s="65">
        <f t="shared" si="2"/>
        <v>0</v>
      </c>
      <c r="I12" s="55">
        <f>H15-H13</f>
        <v>0</v>
      </c>
      <c r="J12" s="4"/>
    </row>
    <row r="13" spans="2:10" ht="15">
      <c r="B13" s="5"/>
      <c r="C13" s="6" t="s">
        <v>14</v>
      </c>
      <c r="D13" s="63">
        <f>+D14+D15+D16</f>
        <v>6038304842.2200003</v>
      </c>
      <c r="E13" s="63">
        <f>E14+E15+E16</f>
        <v>0</v>
      </c>
      <c r="F13" s="63">
        <f>+F14+F15+F16</f>
        <v>-230428007.91999999</v>
      </c>
      <c r="G13" s="63">
        <v>-398958416.20999998</v>
      </c>
      <c r="H13" s="63">
        <f>D13+E13-F13+G13</f>
        <v>5869774433.9300003</v>
      </c>
      <c r="I13" s="55"/>
      <c r="J13" s="4"/>
    </row>
    <row r="14" spans="2:10" ht="15">
      <c r="B14" s="7"/>
      <c r="C14" s="8" t="s">
        <v>15</v>
      </c>
      <c r="D14" s="66">
        <v>0</v>
      </c>
      <c r="E14" s="68">
        <v>0</v>
      </c>
      <c r="F14" s="68">
        <v>0</v>
      </c>
      <c r="G14" s="66">
        <v>0</v>
      </c>
      <c r="H14" s="65">
        <f t="shared" si="2"/>
        <v>0</v>
      </c>
      <c r="I14" s="55"/>
      <c r="J14" s="4"/>
    </row>
    <row r="15" spans="2:10" ht="15">
      <c r="B15" s="9"/>
      <c r="C15" s="8" t="s">
        <v>16</v>
      </c>
      <c r="D15" s="65">
        <v>6038304842.2200003</v>
      </c>
      <c r="E15" s="68">
        <v>0</v>
      </c>
      <c r="F15" s="68">
        <v>-230428007.91999999</v>
      </c>
      <c r="G15" s="66">
        <v>-398958416.20999998</v>
      </c>
      <c r="H15" s="65">
        <v>5869774433.9300003</v>
      </c>
      <c r="I15" s="56">
        <v>0</v>
      </c>
      <c r="J15" s="52"/>
    </row>
    <row r="16" spans="2:10" ht="15">
      <c r="B16" s="9"/>
      <c r="C16" s="8" t="s">
        <v>17</v>
      </c>
      <c r="D16" s="66">
        <v>0</v>
      </c>
      <c r="E16" s="68">
        <v>0</v>
      </c>
      <c r="F16" s="68">
        <v>0</v>
      </c>
      <c r="G16" s="68">
        <v>0</v>
      </c>
      <c r="H16" s="65">
        <f>D16+E16-F16+G16</f>
        <v>0</v>
      </c>
      <c r="I16" s="57"/>
      <c r="J16" s="4"/>
    </row>
    <row r="17" spans="2:10" ht="15">
      <c r="B17" s="121" t="s">
        <v>18</v>
      </c>
      <c r="C17" s="122"/>
      <c r="D17" s="65">
        <v>10951847.01</v>
      </c>
      <c r="E17" s="69"/>
      <c r="F17" s="69"/>
      <c r="G17" s="69"/>
      <c r="H17" s="65">
        <v>21525255.649999999</v>
      </c>
      <c r="I17" s="58"/>
      <c r="J17" s="10"/>
    </row>
    <row r="18" spans="2:10" ht="15">
      <c r="B18" s="9"/>
      <c r="C18" s="11"/>
      <c r="D18" s="65"/>
      <c r="E18" s="65"/>
      <c r="F18" s="65"/>
      <c r="G18" s="65"/>
      <c r="H18" s="65"/>
      <c r="I18" s="59"/>
      <c r="J18" s="12"/>
    </row>
    <row r="19" spans="2:10" ht="15">
      <c r="B19" s="121" t="s">
        <v>19</v>
      </c>
      <c r="C19" s="122"/>
      <c r="D19" s="63">
        <f>D8+D17</f>
        <v>6049256689.2300005</v>
      </c>
      <c r="E19" s="63">
        <f t="shared" ref="E19" si="3">E8+E17</f>
        <v>0</v>
      </c>
      <c r="F19" s="63">
        <f>F8+F17</f>
        <v>-230428007.91999999</v>
      </c>
      <c r="G19" s="63">
        <f>G8+G17</f>
        <v>-398958416.20999998</v>
      </c>
      <c r="H19" s="63">
        <f>H8+H17</f>
        <v>5891299689.5799999</v>
      </c>
      <c r="I19" s="55"/>
      <c r="J19" s="4"/>
    </row>
    <row r="20" spans="2:10" ht="15">
      <c r="B20" s="121"/>
      <c r="C20" s="122"/>
      <c r="D20" s="65"/>
      <c r="E20" s="65"/>
      <c r="F20" s="65"/>
      <c r="G20" s="65"/>
      <c r="H20" s="65"/>
      <c r="I20" s="55"/>
      <c r="J20" s="4"/>
    </row>
    <row r="21" spans="2:10" ht="15">
      <c r="B21" s="121" t="s">
        <v>20</v>
      </c>
      <c r="C21" s="122"/>
      <c r="D21" s="65">
        <f>D22+D23+D24</f>
        <v>0</v>
      </c>
      <c r="E21" s="65">
        <f>E22+E23+E24</f>
        <v>0</v>
      </c>
      <c r="F21" s="65">
        <f>F22+F23+F24</f>
        <v>0</v>
      </c>
      <c r="G21" s="65">
        <f t="shared" ref="G21" si="4">G22+G23+G24</f>
        <v>0</v>
      </c>
      <c r="H21" s="65">
        <f>D21+E21-F21+G21</f>
        <v>0</v>
      </c>
      <c r="I21" s="55"/>
      <c r="J21" s="4"/>
    </row>
    <row r="22" spans="2:10" ht="15">
      <c r="B22" s="5"/>
      <c r="C22" s="13" t="s">
        <v>21</v>
      </c>
      <c r="D22" s="66">
        <v>0</v>
      </c>
      <c r="E22" s="66">
        <v>0</v>
      </c>
      <c r="F22" s="66">
        <v>0</v>
      </c>
      <c r="G22" s="66">
        <v>0</v>
      </c>
      <c r="H22" s="65">
        <f t="shared" ref="H22:H24" si="5">D22+E22-F22+G22</f>
        <v>0</v>
      </c>
      <c r="I22" s="55"/>
      <c r="J22" s="4"/>
    </row>
    <row r="23" spans="2:10" ht="15">
      <c r="B23" s="5"/>
      <c r="C23" s="13" t="s">
        <v>22</v>
      </c>
      <c r="D23" s="66">
        <v>0</v>
      </c>
      <c r="E23" s="66">
        <v>0</v>
      </c>
      <c r="F23" s="66">
        <v>0</v>
      </c>
      <c r="G23" s="66">
        <v>0</v>
      </c>
      <c r="H23" s="65">
        <f t="shared" si="5"/>
        <v>0</v>
      </c>
      <c r="I23" s="55"/>
      <c r="J23" s="4"/>
    </row>
    <row r="24" spans="2:10" ht="15">
      <c r="B24" s="5"/>
      <c r="C24" s="13" t="s">
        <v>23</v>
      </c>
      <c r="D24" s="66">
        <v>0</v>
      </c>
      <c r="E24" s="66">
        <v>0</v>
      </c>
      <c r="F24" s="66">
        <v>0</v>
      </c>
      <c r="G24" s="66">
        <v>0</v>
      </c>
      <c r="H24" s="65">
        <f t="shared" si="5"/>
        <v>0</v>
      </c>
      <c r="I24" s="55"/>
      <c r="J24" s="4"/>
    </row>
    <row r="25" spans="2:10" ht="15">
      <c r="B25" s="123"/>
      <c r="C25" s="124"/>
      <c r="D25" s="70"/>
      <c r="E25" s="70"/>
      <c r="F25" s="70"/>
      <c r="G25" s="70"/>
      <c r="H25" s="70"/>
      <c r="I25" s="60"/>
      <c r="J25" s="14"/>
    </row>
    <row r="26" spans="2:10" ht="21" customHeight="1">
      <c r="B26" s="121" t="s">
        <v>24</v>
      </c>
      <c r="C26" s="122"/>
      <c r="D26" s="65">
        <f>D27+D28+D29</f>
        <v>0</v>
      </c>
      <c r="E26" s="65">
        <f t="shared" ref="E26:G26" si="6">E27+E28+E29</f>
        <v>0</v>
      </c>
      <c r="F26" s="65">
        <f t="shared" si="6"/>
        <v>0</v>
      </c>
      <c r="G26" s="65">
        <f t="shared" si="6"/>
        <v>0</v>
      </c>
      <c r="H26" s="65">
        <f>D26+E26-F26+G26</f>
        <v>0</v>
      </c>
      <c r="I26" s="61"/>
      <c r="J26" s="15"/>
    </row>
    <row r="27" spans="2:10" ht="15">
      <c r="B27" s="5"/>
      <c r="C27" s="13" t="s">
        <v>25</v>
      </c>
      <c r="D27" s="66">
        <v>0</v>
      </c>
      <c r="E27" s="66">
        <v>0</v>
      </c>
      <c r="F27" s="66">
        <v>0</v>
      </c>
      <c r="G27" s="66">
        <v>0</v>
      </c>
      <c r="H27" s="65">
        <f t="shared" ref="H27:H29" si="7">D27+E27-F27+G27</f>
        <v>0</v>
      </c>
      <c r="I27" s="61"/>
      <c r="J27" s="15"/>
    </row>
    <row r="28" spans="2:10" ht="15">
      <c r="B28" s="5"/>
      <c r="C28" s="13" t="s">
        <v>26</v>
      </c>
      <c r="D28" s="66">
        <v>0</v>
      </c>
      <c r="E28" s="66">
        <v>0</v>
      </c>
      <c r="F28" s="66">
        <v>0</v>
      </c>
      <c r="G28" s="66">
        <v>0</v>
      </c>
      <c r="H28" s="65">
        <f t="shared" si="7"/>
        <v>0</v>
      </c>
      <c r="I28" s="61"/>
      <c r="J28" s="15"/>
    </row>
    <row r="29" spans="2:10" ht="15">
      <c r="B29" s="5"/>
      <c r="C29" s="13" t="s">
        <v>27</v>
      </c>
      <c r="D29" s="66">
        <v>0</v>
      </c>
      <c r="E29" s="66">
        <v>0</v>
      </c>
      <c r="F29" s="66">
        <v>0</v>
      </c>
      <c r="G29" s="66">
        <v>0</v>
      </c>
      <c r="H29" s="65">
        <f t="shared" si="7"/>
        <v>0</v>
      </c>
      <c r="I29" s="61"/>
      <c r="J29" s="15"/>
    </row>
    <row r="30" spans="2:10" ht="15">
      <c r="B30" s="125"/>
      <c r="C30" s="126"/>
      <c r="D30" s="71"/>
      <c r="E30" s="71"/>
      <c r="F30" s="71"/>
      <c r="G30" s="71"/>
      <c r="H30" s="71"/>
      <c r="I30" s="62"/>
      <c r="J30" s="16"/>
    </row>
    <row r="31" spans="2:10" ht="14.25"/>
    <row r="32" spans="2:10" ht="36" customHeight="1">
      <c r="B32" s="17">
        <v>1</v>
      </c>
      <c r="C32" s="127" t="s">
        <v>28</v>
      </c>
      <c r="D32" s="127"/>
      <c r="E32" s="127"/>
      <c r="F32" s="127"/>
      <c r="G32" s="127"/>
      <c r="H32" s="127"/>
      <c r="I32" s="127"/>
      <c r="J32" s="127"/>
    </row>
    <row r="33" spans="2:10" ht="14.25">
      <c r="B33" s="17">
        <v>2</v>
      </c>
      <c r="C33" s="127" t="s">
        <v>29</v>
      </c>
      <c r="D33" s="127"/>
      <c r="E33" s="127"/>
      <c r="F33" s="127"/>
      <c r="G33" s="127"/>
      <c r="H33" s="127"/>
      <c r="I33" s="127"/>
      <c r="J33" s="127"/>
    </row>
    <row r="34" spans="2:10" ht="14.25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>
      <c r="B35" s="17"/>
      <c r="C35" s="18"/>
      <c r="D35" s="18" t="s">
        <v>44</v>
      </c>
      <c r="E35" s="18"/>
      <c r="F35" s="18"/>
      <c r="G35" s="18"/>
      <c r="H35" s="18"/>
      <c r="I35" s="18"/>
      <c r="J35" s="18"/>
    </row>
    <row r="36" spans="2:10" ht="14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/>
    <row r="38" spans="2:10" ht="33.75">
      <c r="B38" s="118" t="s">
        <v>30</v>
      </c>
      <c r="C38" s="118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>
      <c r="B39" s="114" t="s">
        <v>36</v>
      </c>
      <c r="C39" s="115"/>
      <c r="D39" s="19"/>
      <c r="E39" s="20"/>
      <c r="F39" s="20"/>
      <c r="G39" s="20"/>
      <c r="H39" s="20"/>
    </row>
    <row r="40" spans="2:10" ht="15" customHeight="1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>
      <c r="C43" s="31" t="s">
        <v>41</v>
      </c>
      <c r="D43" s="27"/>
      <c r="E43" s="27"/>
      <c r="F43" s="27"/>
      <c r="G43" s="27"/>
      <c r="H43" s="27"/>
    </row>
    <row r="44" spans="2:10" ht="15" customHeight="1">
      <c r="C44" s="26"/>
      <c r="D44" s="27"/>
      <c r="E44" s="27"/>
      <c r="F44" s="27"/>
      <c r="G44" s="27"/>
      <c r="H44" s="27"/>
    </row>
    <row r="45" spans="2:10" ht="15" customHeight="1">
      <c r="C45" s="26"/>
      <c r="D45" s="27"/>
      <c r="E45" s="27"/>
      <c r="F45" s="27"/>
      <c r="G45" s="27"/>
      <c r="H45" s="27"/>
    </row>
    <row r="46" spans="2:10" ht="15" customHeight="1">
      <c r="C46" s="26"/>
      <c r="D46" s="27"/>
      <c r="E46" s="27"/>
      <c r="F46" s="27"/>
      <c r="G46" s="27"/>
      <c r="H46" s="28"/>
    </row>
    <row r="47" spans="2:10" ht="15" customHeight="1">
      <c r="C47" s="116"/>
      <c r="D47" s="116"/>
      <c r="E47" s="27"/>
      <c r="F47" s="27"/>
      <c r="G47" s="27"/>
      <c r="H47" s="30"/>
    </row>
    <row r="48" spans="2:10" ht="15" customHeight="1">
      <c r="C48" s="113"/>
      <c r="D48" s="113"/>
      <c r="E48" s="27"/>
      <c r="F48" s="27"/>
      <c r="G48" s="27"/>
      <c r="H48" s="27"/>
    </row>
    <row r="49" spans="3:10" ht="15" customHeight="1">
      <c r="C49" s="26"/>
      <c r="D49" s="27"/>
      <c r="E49" s="27"/>
      <c r="F49" s="27"/>
      <c r="G49" s="27"/>
      <c r="H49" s="27"/>
    </row>
    <row r="50" spans="3:10" ht="14.25">
      <c r="C50" s="50"/>
      <c r="D50" s="27"/>
      <c r="E50" s="117"/>
      <c r="F50" s="117"/>
      <c r="G50" s="27"/>
      <c r="H50" s="117"/>
      <c r="I50" s="117"/>
    </row>
    <row r="51" spans="3:10" ht="15" customHeight="1">
      <c r="C51" s="28"/>
      <c r="D51" s="29"/>
      <c r="E51" s="116"/>
      <c r="F51" s="116"/>
      <c r="G51" s="29"/>
      <c r="H51" s="116"/>
      <c r="I51" s="116"/>
      <c r="J51" s="116"/>
    </row>
    <row r="52" spans="3:10" ht="28.5" customHeight="1">
      <c r="C52" s="30"/>
      <c r="D52" s="29"/>
      <c r="E52" s="113"/>
      <c r="F52" s="113"/>
      <c r="G52" s="29"/>
      <c r="H52" s="113"/>
      <c r="I52" s="113"/>
    </row>
    <row r="53" spans="3:10" ht="15" customHeight="1">
      <c r="C53" s="26"/>
      <c r="D53" s="27"/>
      <c r="E53" s="27"/>
      <c r="F53" s="27"/>
      <c r="G53" s="27"/>
      <c r="H53" s="27"/>
    </row>
    <row r="54" spans="3:10" ht="14.25"/>
    <row r="55" spans="3:10" ht="14.25" hidden="1"/>
    <row r="56" spans="3:10" ht="14.25" hidden="1"/>
    <row r="57" spans="3:10" ht="14.25" hidden="1"/>
    <row r="58" spans="3:10" ht="14.25"/>
  </sheetData>
  <mergeCells count="27">
    <mergeCell ref="B6:C6"/>
    <mergeCell ref="B1:J1"/>
    <mergeCell ref="B2:J2"/>
    <mergeCell ref="B3:J3"/>
    <mergeCell ref="B4:J4"/>
    <mergeCell ref="B5:J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8"/>
  <sheetViews>
    <sheetView showGridLines="0" view="pageBreakPreview" topLeftCell="C1" zoomScale="84" zoomScaleNormal="120" zoomScaleSheetLayoutView="84" workbookViewId="0">
      <selection activeCell="L23" sqref="L23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hidden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8.42578125" style="1" customWidth="1"/>
    <col min="13" max="13" width="15.85546875" style="1" customWidth="1"/>
    <col min="14" max="14" width="7.7109375" style="1" hidden="1" customWidth="1"/>
    <col min="15" max="15" width="11.42578125" style="1" hidden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4.25"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4.25">
      <c r="B3" s="133" t="s">
        <v>43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ht="14.25">
      <c r="B4" s="133" t="s">
        <v>58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2:16" ht="15.75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67.5">
      <c r="B6" s="128" t="s">
        <v>2</v>
      </c>
      <c r="C6" s="128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9"/>
      <c r="C7" s="120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21" t="s">
        <v>9</v>
      </c>
      <c r="C8" s="122"/>
      <c r="D8" s="41">
        <v>5646336693.5900002</v>
      </c>
      <c r="E8" s="42">
        <f t="shared" ref="E8" si="0">E9+E13</f>
        <v>517580535.27999997</v>
      </c>
      <c r="F8" s="49">
        <f>F9+F13</f>
        <v>249651949.24000001</v>
      </c>
      <c r="G8" s="49"/>
      <c r="H8" s="49"/>
      <c r="I8" s="41">
        <f>I9+I13</f>
        <v>-517580535.27999997</v>
      </c>
      <c r="J8" s="41">
        <f t="shared" ref="J8:J16" si="1">D8+E8-F8+I8</f>
        <v>5396684744.3500004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249651949.24000001</v>
      </c>
      <c r="G9" s="42"/>
      <c r="H9" s="42"/>
      <c r="I9" s="41">
        <f>+I10+I11+I12</f>
        <v>0</v>
      </c>
      <c r="J9" s="41">
        <f t="shared" si="1"/>
        <v>267928586.03999996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30">
      <c r="B11" s="9"/>
      <c r="C11" s="8" t="s">
        <v>12</v>
      </c>
      <c r="D11" s="35">
        <v>0</v>
      </c>
      <c r="E11" s="35">
        <v>517580535.27999997</v>
      </c>
      <c r="F11" s="103">
        <v>249651949.24000001</v>
      </c>
      <c r="G11" s="88" t="s">
        <v>48</v>
      </c>
      <c r="H11" s="88" t="s">
        <v>57</v>
      </c>
      <c r="I11" s="33">
        <v>0</v>
      </c>
      <c r="J11" s="79">
        <f>D11+E11-F11+I11</f>
        <v>267928586.03999996</v>
      </c>
      <c r="K11" s="104" t="s">
        <v>56</v>
      </c>
      <c r="L11" s="99" t="s">
        <v>56</v>
      </c>
      <c r="M11" s="105">
        <v>205726924.38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106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106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>D15+E15-F15+I15</f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102"/>
      <c r="M16" s="95"/>
      <c r="N16" s="37"/>
      <c r="O16" s="37"/>
      <c r="P16" s="4"/>
    </row>
    <row r="17" spans="2:16" ht="15">
      <c r="B17" s="121" t="s">
        <v>18</v>
      </c>
      <c r="C17" s="122"/>
      <c r="D17" s="33">
        <v>11237672.960000001</v>
      </c>
      <c r="E17" s="38"/>
      <c r="F17" s="38"/>
      <c r="G17" s="38"/>
      <c r="H17" s="38"/>
      <c r="I17" s="38"/>
      <c r="J17" s="79">
        <v>2508021.9399999995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42"/>
      <c r="M18" s="40"/>
      <c r="N18" s="92"/>
      <c r="O18" s="92"/>
      <c r="P18" s="12"/>
    </row>
    <row r="19" spans="2:16" ht="26.25" customHeight="1">
      <c r="B19" s="121" t="s">
        <v>19</v>
      </c>
      <c r="C19" s="122"/>
      <c r="D19" s="41">
        <v>5657574366.5500002</v>
      </c>
      <c r="E19" s="42">
        <f>E8+E17</f>
        <v>517580535.27999997</v>
      </c>
      <c r="F19" s="41">
        <f>F8+F17</f>
        <v>249651949.24000001</v>
      </c>
      <c r="G19" s="41"/>
      <c r="H19" s="41"/>
      <c r="I19" s="42">
        <f>I8+I17</f>
        <v>-517580535.27999997</v>
      </c>
      <c r="J19" s="101">
        <f>J17+J8</f>
        <v>5399192766.29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21"/>
      <c r="C20" s="122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21" t="s">
        <v>20</v>
      </c>
      <c r="C21" s="122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23"/>
      <c r="C25" s="124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21" t="s">
        <v>24</v>
      </c>
      <c r="C26" s="122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25"/>
      <c r="C30" s="12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7" t="s">
        <v>28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2:16" ht="14.25">
      <c r="B33" s="17">
        <v>2</v>
      </c>
      <c r="C33" s="127" t="s">
        <v>29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8" t="s">
        <v>30</v>
      </c>
      <c r="C38" s="118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14" t="s">
        <v>36</v>
      </c>
      <c r="C39" s="115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16"/>
      <c r="D47" s="116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13"/>
      <c r="D48" s="113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17"/>
      <c r="F50" s="117"/>
      <c r="G50" s="87"/>
      <c r="H50" s="87"/>
      <c r="I50" s="27"/>
      <c r="J50" s="117"/>
      <c r="K50" s="117"/>
      <c r="L50" s="117"/>
      <c r="M50" s="117"/>
      <c r="N50" s="87"/>
      <c r="O50" s="87"/>
    </row>
    <row r="51" spans="3:16" ht="15" customHeight="1">
      <c r="C51" s="28"/>
      <c r="D51" s="29"/>
      <c r="E51" s="116"/>
      <c r="F51" s="116"/>
      <c r="G51" s="86"/>
      <c r="H51" s="86"/>
      <c r="I51" s="29"/>
      <c r="J51" s="116"/>
      <c r="K51" s="116"/>
      <c r="L51" s="116"/>
      <c r="M51" s="116"/>
      <c r="N51" s="116"/>
      <c r="O51" s="116"/>
      <c r="P51" s="116"/>
    </row>
    <row r="52" spans="3:16" ht="28.5" customHeight="1">
      <c r="C52" s="30"/>
      <c r="D52" s="29"/>
      <c r="E52" s="113"/>
      <c r="F52" s="113"/>
      <c r="G52" s="85"/>
      <c r="H52" s="85"/>
      <c r="I52" s="29"/>
      <c r="J52" s="113"/>
      <c r="K52" s="113"/>
      <c r="L52" s="113"/>
      <c r="M52" s="113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B6:C6"/>
    <mergeCell ref="B1:P1"/>
    <mergeCell ref="B2:P2"/>
    <mergeCell ref="B3:P3"/>
    <mergeCell ref="B4:P4"/>
    <mergeCell ref="B5:P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U58"/>
  <sheetViews>
    <sheetView showGridLines="0" tabSelected="1" view="pageBreakPreview" zoomScale="98" zoomScaleNormal="120" zoomScaleSheetLayoutView="98" workbookViewId="0">
      <selection activeCell="J26" sqref="J26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hidden="1" customWidth="1"/>
    <col min="9" max="9" width="16.7109375" style="1" bestFit="1" customWidth="1"/>
    <col min="10" max="10" width="17.85546875" style="1" customWidth="1"/>
    <col min="11" max="11" width="7" style="1" hidden="1" customWidth="1"/>
    <col min="12" max="12" width="8.42578125" style="1" hidden="1" customWidth="1"/>
    <col min="13" max="13" width="15.85546875" style="1" customWidth="1"/>
    <col min="14" max="14" width="7.7109375" style="1" hidden="1" customWidth="1"/>
    <col min="15" max="15" width="11.42578125" style="1" hidden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4.25"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4.25">
      <c r="B3" s="133" t="s">
        <v>43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ht="14.25">
      <c r="B4" s="139" t="s">
        <v>59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2:16" ht="15.75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67.5">
      <c r="B6" s="128" t="s">
        <v>2</v>
      </c>
      <c r="C6" s="128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9"/>
      <c r="C7" s="120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21" t="s">
        <v>9</v>
      </c>
      <c r="C8" s="122"/>
      <c r="D8" s="41">
        <v>5646336693.5900002</v>
      </c>
      <c r="E8" s="42">
        <f t="shared" ref="E8" si="0">E9+E13</f>
        <v>517580535.27999997</v>
      </c>
      <c r="F8" s="49">
        <f>F9+F13</f>
        <v>512471780.73000002</v>
      </c>
      <c r="G8" s="49"/>
      <c r="H8" s="49"/>
      <c r="I8" s="41">
        <f>I9+I13</f>
        <v>-517580535.27999997</v>
      </c>
      <c r="J8" s="41">
        <f t="shared" ref="J8:J16" si="1">D8+E8-F8+I8</f>
        <v>5133864912.8599997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512471780.73000002</v>
      </c>
      <c r="G9" s="42"/>
      <c r="H9" s="42"/>
      <c r="I9" s="41">
        <f>+I10+I11+I12</f>
        <v>-5108754.55</v>
      </c>
      <c r="J9" s="41">
        <f t="shared" si="1"/>
        <v>-4.7497451305389404E-8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30">
      <c r="B11" s="9"/>
      <c r="C11" s="8" t="s">
        <v>12</v>
      </c>
      <c r="D11" s="35">
        <v>0</v>
      </c>
      <c r="E11" s="45">
        <v>517580535.27999997</v>
      </c>
      <c r="F11" s="108">
        <f>249651949.24+116464810.95+146355020.54</f>
        <v>512471780.73000002</v>
      </c>
      <c r="G11" s="109" t="s">
        <v>48</v>
      </c>
      <c r="H11" s="109" t="s">
        <v>57</v>
      </c>
      <c r="I11" s="110">
        <f>-19.99-5108734.56</f>
        <v>-5108754.55</v>
      </c>
      <c r="J11" s="111">
        <f>D11+E11-F11+I11</f>
        <v>-4.7497451305389404E-8</v>
      </c>
      <c r="K11" s="107" t="s">
        <v>56</v>
      </c>
      <c r="L11" s="107" t="s">
        <v>56</v>
      </c>
      <c r="M11" s="112">
        <f>205726924.38+103647283.07+94571657.42</f>
        <v>403945864.87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-512471780.72999996</v>
      </c>
      <c r="J13" s="102">
        <f t="shared" si="1"/>
        <v>5133864912.8600006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f>-517580535.28+19.99+5108734.56</f>
        <v>-512471780.72999996</v>
      </c>
      <c r="J15" s="79">
        <f>D15+E15-F15+I15</f>
        <v>5133864912.8600006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>
      <c r="B17" s="121" t="s">
        <v>18</v>
      </c>
      <c r="C17" s="122"/>
      <c r="D17" s="33">
        <v>11237672.960000001</v>
      </c>
      <c r="E17" s="38"/>
      <c r="F17" s="38"/>
      <c r="G17" s="38"/>
      <c r="H17" s="38"/>
      <c r="I17" s="38"/>
      <c r="J17" s="79">
        <v>3309385.24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>
      <c r="B19" s="121" t="s">
        <v>19</v>
      </c>
      <c r="C19" s="122"/>
      <c r="D19" s="41">
        <v>5657574366.5500002</v>
      </c>
      <c r="E19" s="42">
        <f>E8+E17</f>
        <v>517580535.27999997</v>
      </c>
      <c r="F19" s="41">
        <f>F8+F17</f>
        <v>512471780.73000002</v>
      </c>
      <c r="G19" s="41"/>
      <c r="H19" s="41"/>
      <c r="I19" s="42">
        <f>I8+I17</f>
        <v>-517580535.27999997</v>
      </c>
      <c r="J19" s="101">
        <f>J17+J8</f>
        <v>5137174298.0999994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21"/>
      <c r="C20" s="122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21" t="s">
        <v>20</v>
      </c>
      <c r="C21" s="122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23"/>
      <c r="C25" s="124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21" t="s">
        <v>24</v>
      </c>
      <c r="C26" s="122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25"/>
      <c r="C30" s="12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7" t="s">
        <v>28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2:16" ht="14.25">
      <c r="B33" s="17">
        <v>2</v>
      </c>
      <c r="C33" s="127" t="s">
        <v>29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8" t="s">
        <v>30</v>
      </c>
      <c r="C38" s="118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14" t="s">
        <v>36</v>
      </c>
      <c r="C39" s="115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16"/>
      <c r="D47" s="116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13"/>
      <c r="D48" s="113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17"/>
      <c r="F50" s="117"/>
      <c r="G50" s="87"/>
      <c r="H50" s="87"/>
      <c r="I50" s="27"/>
      <c r="J50" s="117"/>
      <c r="K50" s="117"/>
      <c r="L50" s="117"/>
      <c r="M50" s="117"/>
      <c r="N50" s="87"/>
      <c r="O50" s="87"/>
    </row>
    <row r="51" spans="3:16" ht="15" customHeight="1">
      <c r="C51" s="28"/>
      <c r="D51" s="29"/>
      <c r="E51" s="116"/>
      <c r="F51" s="116"/>
      <c r="G51" s="86"/>
      <c r="H51" s="86"/>
      <c r="I51" s="29"/>
      <c r="J51" s="116"/>
      <c r="K51" s="116"/>
      <c r="L51" s="116"/>
      <c r="M51" s="116"/>
      <c r="N51" s="116"/>
      <c r="O51" s="116"/>
      <c r="P51" s="116"/>
    </row>
    <row r="52" spans="3:16" ht="28.5" customHeight="1">
      <c r="C52" s="30"/>
      <c r="D52" s="29"/>
      <c r="E52" s="113"/>
      <c r="F52" s="113"/>
      <c r="G52" s="85"/>
      <c r="H52" s="85"/>
      <c r="I52" s="29"/>
      <c r="J52" s="113"/>
      <c r="K52" s="113"/>
      <c r="L52" s="113"/>
      <c r="M52" s="113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31.5" customHeight="1"/>
  </sheetData>
  <mergeCells count="27">
    <mergeCell ref="B6:C6"/>
    <mergeCell ref="B1:P1"/>
    <mergeCell ref="B2:P2"/>
    <mergeCell ref="B3:P3"/>
    <mergeCell ref="B4:P4"/>
    <mergeCell ref="B5:P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ignoredErrors>
    <ignoredError sqref="M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U58"/>
  <sheetViews>
    <sheetView showGridLines="0" view="pageBreakPreview" topLeftCell="D1" zoomScale="93" zoomScaleNormal="120" zoomScaleSheetLayoutView="93" workbookViewId="0">
      <selection activeCell="E34" sqref="E34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11.42578125" style="1" customWidth="1"/>
    <col min="13" max="13" width="15.85546875" style="1" customWidth="1"/>
    <col min="14" max="14" width="7.7109375" style="1" hidden="1" customWidth="1"/>
    <col min="15" max="15" width="11.42578125" style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6" ht="14.25"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4.25">
      <c r="B3" s="133" t="s">
        <v>43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ht="14.25">
      <c r="B4" s="133" t="s">
        <v>53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2:16" ht="15.75" customHeight="1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2:16" ht="67.5">
      <c r="B6" s="128" t="s">
        <v>2</v>
      </c>
      <c r="C6" s="128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9"/>
      <c r="C7" s="120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21" t="s">
        <v>9</v>
      </c>
      <c r="C8" s="122"/>
      <c r="D8" s="41">
        <v>5646336693.5900002</v>
      </c>
      <c r="E8" s="42">
        <f t="shared" ref="E8" si="0">E9+E13</f>
        <v>517580535.27999997</v>
      </c>
      <c r="F8" s="49">
        <f>F9+F13</f>
        <v>111644046.15000001</v>
      </c>
      <c r="G8" s="49"/>
      <c r="H8" s="49"/>
      <c r="I8" s="41">
        <f>I9+I13</f>
        <v>-517580535.27999997</v>
      </c>
      <c r="J8" s="41">
        <f t="shared" ref="J8:J16" si="1">D8+E8-F8+I8</f>
        <v>5534692647.4400005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111644046.15000001</v>
      </c>
      <c r="G9" s="42"/>
      <c r="H9" s="42"/>
      <c r="I9" s="41">
        <f>+I10+I11+I12</f>
        <v>0</v>
      </c>
      <c r="J9" s="41">
        <f t="shared" si="1"/>
        <v>405936489.13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15">
      <c r="B11" s="9"/>
      <c r="C11" s="8" t="s">
        <v>12</v>
      </c>
      <c r="D11" s="35">
        <v>0</v>
      </c>
      <c r="E11" s="35">
        <v>517580535.27999997</v>
      </c>
      <c r="F11" s="103" t="s">
        <v>55</v>
      </c>
      <c r="G11" s="88" t="s">
        <v>48</v>
      </c>
      <c r="H11" s="88" t="s">
        <v>57</v>
      </c>
      <c r="I11" s="33">
        <v>0</v>
      </c>
      <c r="J11" s="79">
        <f t="shared" si="1"/>
        <v>405936489.13</v>
      </c>
      <c r="K11" s="79"/>
      <c r="L11" s="104" t="s">
        <v>56</v>
      </c>
      <c r="M11" s="105">
        <v>109693666.8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 t="shared" si="1"/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>
      <c r="B17" s="121" t="s">
        <v>18</v>
      </c>
      <c r="C17" s="122"/>
      <c r="D17" s="33">
        <v>11237672.960000001</v>
      </c>
      <c r="E17" s="38"/>
      <c r="F17" s="38"/>
      <c r="G17" s="38"/>
      <c r="H17" s="38"/>
      <c r="I17" s="38"/>
      <c r="J17" s="33">
        <v>15257666.219999999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>
      <c r="B19" s="121" t="s">
        <v>19</v>
      </c>
      <c r="C19" s="122"/>
      <c r="D19" s="41">
        <v>5657574366.5500002</v>
      </c>
      <c r="E19" s="42">
        <f>E8+E17</f>
        <v>517580535.27999997</v>
      </c>
      <c r="F19" s="41">
        <f>F8+F17</f>
        <v>111644046.15000001</v>
      </c>
      <c r="G19" s="41"/>
      <c r="H19" s="41"/>
      <c r="I19" s="42">
        <f>I8+I17</f>
        <v>-517580535.27999997</v>
      </c>
      <c r="J19" s="101">
        <f>J17+J8</f>
        <v>5549950313.6600008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21"/>
      <c r="C20" s="122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21" t="s">
        <v>20</v>
      </c>
      <c r="C21" s="122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23"/>
      <c r="C25" s="124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21" t="s">
        <v>24</v>
      </c>
      <c r="C26" s="122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25"/>
      <c r="C30" s="12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7" t="s">
        <v>28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2:16" ht="14.25">
      <c r="B33" s="17">
        <v>2</v>
      </c>
      <c r="C33" s="127" t="s">
        <v>29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 t="s">
        <v>40</v>
      </c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8" t="s">
        <v>30</v>
      </c>
      <c r="C38" s="118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14" t="s">
        <v>36</v>
      </c>
      <c r="C39" s="115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16"/>
      <c r="D47" s="116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13"/>
      <c r="D48" s="113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17"/>
      <c r="F50" s="117"/>
      <c r="G50" s="87"/>
      <c r="H50" s="87"/>
      <c r="I50" s="27"/>
      <c r="J50" s="117"/>
      <c r="K50" s="117"/>
      <c r="L50" s="117"/>
      <c r="M50" s="117"/>
      <c r="N50" s="87"/>
      <c r="O50" s="87"/>
    </row>
    <row r="51" spans="3:16" ht="15" customHeight="1">
      <c r="C51" s="28"/>
      <c r="D51" s="29"/>
      <c r="E51" s="116"/>
      <c r="F51" s="116"/>
      <c r="G51" s="86"/>
      <c r="H51" s="86"/>
      <c r="I51" s="29"/>
      <c r="J51" s="116"/>
      <c r="K51" s="116"/>
      <c r="L51" s="116"/>
      <c r="M51" s="116"/>
      <c r="N51" s="116"/>
      <c r="O51" s="116"/>
      <c r="P51" s="116"/>
    </row>
    <row r="52" spans="3:16" ht="28.5" customHeight="1">
      <c r="C52" s="30"/>
      <c r="D52" s="29"/>
      <c r="E52" s="113"/>
      <c r="F52" s="113"/>
      <c r="G52" s="85"/>
      <c r="H52" s="85"/>
      <c r="I52" s="29"/>
      <c r="J52" s="113"/>
      <c r="K52" s="113"/>
      <c r="L52" s="113"/>
      <c r="M52" s="113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B6:C6"/>
    <mergeCell ref="B1:P1"/>
    <mergeCell ref="B2:P2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K58"/>
  <sheetViews>
    <sheetView showGridLines="0" view="pageBreakPreview" topLeftCell="B4" zoomScale="120" zoomScaleNormal="120" zoomScaleSheetLayoutView="120" workbookViewId="0">
      <selection activeCell="F11" sqref="F11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2.5703125" style="1" customWidth="1"/>
    <col min="11" max="11" width="2.7109375" style="1" customWidth="1"/>
    <col min="12" max="16384" width="11.42578125" style="1" hidden="1"/>
  </cols>
  <sheetData>
    <row r="1" spans="2:10" ht="15">
      <c r="B1" s="129" t="s">
        <v>0</v>
      </c>
      <c r="C1" s="129"/>
      <c r="D1" s="129"/>
      <c r="E1" s="129"/>
      <c r="F1" s="129"/>
      <c r="G1" s="129"/>
      <c r="H1" s="129"/>
      <c r="I1" s="129"/>
      <c r="J1" s="129"/>
    </row>
    <row r="2" spans="2:10" ht="14.25">
      <c r="B2" s="130" t="s">
        <v>1</v>
      </c>
      <c r="C2" s="131"/>
      <c r="D2" s="131"/>
      <c r="E2" s="131"/>
      <c r="F2" s="131"/>
      <c r="G2" s="131"/>
      <c r="H2" s="131"/>
      <c r="I2" s="131"/>
      <c r="J2" s="132"/>
    </row>
    <row r="3" spans="2:10" ht="14.25">
      <c r="B3" s="133" t="s">
        <v>43</v>
      </c>
      <c r="C3" s="134"/>
      <c r="D3" s="134"/>
      <c r="E3" s="134"/>
      <c r="F3" s="134"/>
      <c r="G3" s="134"/>
      <c r="H3" s="134"/>
      <c r="I3" s="134"/>
      <c r="J3" s="135"/>
    </row>
    <row r="4" spans="2:10" ht="14.25">
      <c r="B4" s="133" t="s">
        <v>47</v>
      </c>
      <c r="C4" s="134"/>
      <c r="D4" s="134"/>
      <c r="E4" s="134"/>
      <c r="F4" s="134"/>
      <c r="G4" s="134"/>
      <c r="H4" s="134"/>
      <c r="I4" s="134"/>
      <c r="J4" s="135"/>
    </row>
    <row r="5" spans="2:10" ht="14.25">
      <c r="B5" s="136"/>
      <c r="C5" s="137"/>
      <c r="D5" s="137"/>
      <c r="E5" s="137"/>
      <c r="F5" s="137"/>
      <c r="G5" s="137"/>
      <c r="H5" s="137"/>
      <c r="I5" s="137"/>
      <c r="J5" s="138"/>
    </row>
    <row r="6" spans="2:10" ht="67.5">
      <c r="B6" s="128" t="s">
        <v>2</v>
      </c>
      <c r="C6" s="128"/>
      <c r="D6" s="2" t="s">
        <v>46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>
      <c r="B7" s="119"/>
      <c r="C7" s="120"/>
      <c r="D7" s="32"/>
      <c r="E7" s="32"/>
      <c r="F7" s="32"/>
      <c r="G7" s="32"/>
      <c r="H7" s="32"/>
      <c r="I7" s="32"/>
      <c r="J7" s="3"/>
    </row>
    <row r="8" spans="2:10" ht="15">
      <c r="B8" s="121" t="s">
        <v>9</v>
      </c>
      <c r="C8" s="122"/>
      <c r="D8" s="41">
        <f>+D9+D13</f>
        <v>5869774433.9300003</v>
      </c>
      <c r="E8" s="42">
        <f t="shared" ref="E8" si="0">E9+E13</f>
        <v>0</v>
      </c>
      <c r="F8" s="49">
        <f>F9+F13</f>
        <v>219684996.02000001</v>
      </c>
      <c r="G8" s="41">
        <f>G9+G13</f>
        <v>0</v>
      </c>
      <c r="H8" s="41">
        <f>H9+H13</f>
        <v>5650089437.9100008</v>
      </c>
      <c r="I8" s="51"/>
      <c r="J8" s="4"/>
    </row>
    <row r="9" spans="2:10" s="76" customFormat="1" ht="15">
      <c r="B9" s="73"/>
      <c r="C9" s="6" t="s">
        <v>10</v>
      </c>
      <c r="D9" s="42">
        <f>+D10+D11+D12</f>
        <v>0</v>
      </c>
      <c r="E9" s="42">
        <f>E10+E11+E12</f>
        <v>0</v>
      </c>
      <c r="F9" s="42">
        <f>+F10+F11+F12</f>
        <v>219684996.02000001</v>
      </c>
      <c r="G9" s="41">
        <f>+G10+G11+G12</f>
        <v>453869681.57999998</v>
      </c>
      <c r="H9" s="41">
        <f>+H10+H11+H12</f>
        <v>234184685.55999997</v>
      </c>
      <c r="I9" s="74"/>
      <c r="J9" s="75"/>
    </row>
    <row r="10" spans="2:10" ht="15">
      <c r="B10" s="7"/>
      <c r="C10" s="8" t="s">
        <v>11</v>
      </c>
      <c r="D10" s="35">
        <v>0</v>
      </c>
      <c r="E10" s="35">
        <v>0</v>
      </c>
      <c r="F10" s="48">
        <v>0</v>
      </c>
      <c r="G10" s="34">
        <v>0</v>
      </c>
      <c r="H10" s="78">
        <f>D10+E10-F10+G10</f>
        <v>0</v>
      </c>
      <c r="I10" s="51"/>
      <c r="J10" s="4"/>
    </row>
    <row r="11" spans="2:10" ht="15">
      <c r="B11" s="9"/>
      <c r="C11" s="8" t="s">
        <v>12</v>
      </c>
      <c r="D11" s="35">
        <v>0</v>
      </c>
      <c r="E11" s="35">
        <v>0</v>
      </c>
      <c r="F11" s="77">
        <v>219684996.02000001</v>
      </c>
      <c r="G11" s="33">
        <f>445779304.3+8090377.28</f>
        <v>453869681.57999998</v>
      </c>
      <c r="H11" s="79">
        <f>D11+E11-F11+G11</f>
        <v>234184685.55999997</v>
      </c>
      <c r="I11" s="51">
        <v>214845411.00999999</v>
      </c>
      <c r="J11" s="4"/>
    </row>
    <row r="12" spans="2:10" ht="15">
      <c r="B12" s="9"/>
      <c r="C12" s="8" t="s">
        <v>13</v>
      </c>
      <c r="D12" s="35">
        <v>0</v>
      </c>
      <c r="E12" s="35">
        <v>0</v>
      </c>
      <c r="F12" s="36">
        <v>0</v>
      </c>
      <c r="G12" s="34">
        <v>0</v>
      </c>
      <c r="H12" s="78">
        <f>D12+E12-F12+G12</f>
        <v>0</v>
      </c>
      <c r="J12" s="4"/>
    </row>
    <row r="13" spans="2:10" ht="15">
      <c r="B13" s="5"/>
      <c r="C13" s="6" t="s">
        <v>14</v>
      </c>
      <c r="D13" s="41">
        <f>+D14+D15+D16</f>
        <v>5869774433.9300003</v>
      </c>
      <c r="E13" s="42">
        <f>E14+E15+E16</f>
        <v>0</v>
      </c>
      <c r="F13" s="41">
        <f>+F14+F15+F16</f>
        <v>0</v>
      </c>
      <c r="G13" s="41">
        <f>G14+G15+G16</f>
        <v>-453869681.57999998</v>
      </c>
      <c r="H13" s="41">
        <f>H14+H15+H16</f>
        <v>5415904752.3500004</v>
      </c>
      <c r="I13" s="35"/>
      <c r="J13" s="4"/>
    </row>
    <row r="14" spans="2:10" ht="15">
      <c r="B14" s="7"/>
      <c r="C14" s="8" t="s">
        <v>15</v>
      </c>
      <c r="D14" s="35">
        <v>0</v>
      </c>
      <c r="E14" s="36">
        <v>0</v>
      </c>
      <c r="F14" s="36">
        <v>0</v>
      </c>
      <c r="G14" s="35">
        <v>0</v>
      </c>
      <c r="H14" s="78">
        <f t="shared" ref="H14" si="1">D14+E14-F14+G14</f>
        <v>0</v>
      </c>
      <c r="I14" s="35"/>
      <c r="J14" s="4"/>
    </row>
    <row r="15" spans="2:10" ht="15">
      <c r="B15" s="9"/>
      <c r="C15" s="8" t="s">
        <v>16</v>
      </c>
      <c r="D15" s="33">
        <v>5869774433.9300003</v>
      </c>
      <c r="E15" s="36">
        <v>0</v>
      </c>
      <c r="F15" s="53">
        <v>0</v>
      </c>
      <c r="G15" s="33">
        <v>-453869681.57999998</v>
      </c>
      <c r="H15" s="79">
        <v>5415904752.3500004</v>
      </c>
      <c r="I15" s="33"/>
      <c r="J15" s="52"/>
    </row>
    <row r="16" spans="2:10" ht="15">
      <c r="B16" s="9"/>
      <c r="C16" s="8" t="s">
        <v>17</v>
      </c>
      <c r="D16" s="35">
        <v>0</v>
      </c>
      <c r="E16" s="36">
        <v>0</v>
      </c>
      <c r="F16" s="36">
        <v>0</v>
      </c>
      <c r="G16" s="36">
        <v>0</v>
      </c>
      <c r="H16" s="79">
        <f>D16+E16-F16+G16</f>
        <v>0</v>
      </c>
      <c r="I16" s="37"/>
      <c r="J16" s="4"/>
    </row>
    <row r="17" spans="2:10" ht="15">
      <c r="B17" s="121" t="s">
        <v>18</v>
      </c>
      <c r="C17" s="122"/>
      <c r="D17" s="33">
        <v>21525255.649999999</v>
      </c>
      <c r="E17" s="38"/>
      <c r="F17" s="38"/>
      <c r="G17" s="38"/>
      <c r="H17" s="79">
        <v>5623702.6200000001</v>
      </c>
      <c r="I17" s="39"/>
      <c r="J17" s="10"/>
    </row>
    <row r="18" spans="2:10" ht="15">
      <c r="B18" s="9"/>
      <c r="C18" s="11"/>
      <c r="D18" s="34"/>
      <c r="E18" s="34"/>
      <c r="F18" s="34"/>
      <c r="G18" s="34"/>
      <c r="H18" s="34"/>
      <c r="I18" s="40"/>
      <c r="J18" s="12"/>
    </row>
    <row r="19" spans="2:10" ht="15">
      <c r="B19" s="121" t="s">
        <v>19</v>
      </c>
      <c r="C19" s="122"/>
      <c r="D19" s="41">
        <f>D8+D17</f>
        <v>5891299689.5799999</v>
      </c>
      <c r="E19" s="42">
        <f t="shared" ref="E19:F19" si="2">E8+E17</f>
        <v>0</v>
      </c>
      <c r="F19" s="41">
        <f t="shared" si="2"/>
        <v>219684996.02000001</v>
      </c>
      <c r="G19" s="42">
        <f>G8+G17</f>
        <v>0</v>
      </c>
      <c r="H19" s="41">
        <f>H8+H17</f>
        <v>5655713140.5300007</v>
      </c>
      <c r="I19" s="81"/>
      <c r="J19" s="72"/>
    </row>
    <row r="20" spans="2:10" ht="15">
      <c r="B20" s="121"/>
      <c r="C20" s="122"/>
      <c r="D20" s="34"/>
      <c r="E20" s="34"/>
      <c r="F20" s="34"/>
      <c r="G20" s="34"/>
      <c r="H20" s="34"/>
      <c r="I20" s="35"/>
      <c r="J20" s="4"/>
    </row>
    <row r="21" spans="2:10" ht="15">
      <c r="B21" s="121" t="s">
        <v>20</v>
      </c>
      <c r="C21" s="122"/>
      <c r="D21" s="34">
        <f>D22+D23+D24</f>
        <v>0</v>
      </c>
      <c r="E21" s="34">
        <f>E22+E23+E24</f>
        <v>0</v>
      </c>
      <c r="F21" s="34">
        <f>F22+F23+F24</f>
        <v>0</v>
      </c>
      <c r="G21" s="34">
        <f t="shared" ref="G21" si="3">G22+G23+G24</f>
        <v>0</v>
      </c>
      <c r="H21" s="34">
        <f>D21+E21-F21+G21</f>
        <v>0</v>
      </c>
      <c r="I21" s="35"/>
      <c r="J21" s="4"/>
    </row>
    <row r="22" spans="2:10" ht="15">
      <c r="B22" s="5"/>
      <c r="C22" s="13" t="s">
        <v>21</v>
      </c>
      <c r="D22" s="35">
        <v>0</v>
      </c>
      <c r="E22" s="35">
        <v>0</v>
      </c>
      <c r="F22" s="35">
        <v>0</v>
      </c>
      <c r="G22" s="35">
        <v>0</v>
      </c>
      <c r="H22" s="34">
        <f t="shared" ref="H22:H24" si="4">D22+E22-F22+G22</f>
        <v>0</v>
      </c>
      <c r="I22" s="35"/>
      <c r="J22" s="4"/>
    </row>
    <row r="23" spans="2:10" ht="15">
      <c r="B23" s="5"/>
      <c r="C23" s="13" t="s">
        <v>22</v>
      </c>
      <c r="D23" s="35">
        <v>0</v>
      </c>
      <c r="E23" s="35">
        <v>0</v>
      </c>
      <c r="F23" s="35">
        <v>0</v>
      </c>
      <c r="G23" s="35">
        <v>0</v>
      </c>
      <c r="H23" s="34">
        <f t="shared" si="4"/>
        <v>0</v>
      </c>
      <c r="I23" s="35"/>
      <c r="J23" s="4"/>
    </row>
    <row r="24" spans="2:10" ht="15">
      <c r="B24" s="5"/>
      <c r="C24" s="13" t="s">
        <v>23</v>
      </c>
      <c r="D24" s="35">
        <v>0</v>
      </c>
      <c r="E24" s="35">
        <v>0</v>
      </c>
      <c r="F24" s="35">
        <v>0</v>
      </c>
      <c r="G24" s="35">
        <v>0</v>
      </c>
      <c r="H24" s="34">
        <f t="shared" si="4"/>
        <v>0</v>
      </c>
      <c r="I24" s="35"/>
      <c r="J24" s="4"/>
    </row>
    <row r="25" spans="2:10" ht="15">
      <c r="B25" s="123"/>
      <c r="C25" s="124"/>
      <c r="D25" s="43"/>
      <c r="E25" s="43"/>
      <c r="F25" s="43"/>
      <c r="G25" s="43"/>
      <c r="H25" s="43"/>
      <c r="I25" s="44"/>
      <c r="J25" s="14"/>
    </row>
    <row r="26" spans="2:10" ht="21" customHeight="1">
      <c r="B26" s="121" t="s">
        <v>24</v>
      </c>
      <c r="C26" s="122"/>
      <c r="D26" s="34">
        <f>D27+D28+D29</f>
        <v>0</v>
      </c>
      <c r="E26" s="34">
        <f t="shared" ref="E26:G26" si="5">E27+E28+E29</f>
        <v>0</v>
      </c>
      <c r="F26" s="34">
        <f t="shared" si="5"/>
        <v>0</v>
      </c>
      <c r="G26" s="34">
        <f t="shared" si="5"/>
        <v>0</v>
      </c>
      <c r="H26" s="34">
        <f>D26+E26-F26+G26</f>
        <v>0</v>
      </c>
      <c r="I26" s="45"/>
      <c r="J26" s="15"/>
    </row>
    <row r="27" spans="2:10" ht="15">
      <c r="B27" s="5"/>
      <c r="C27" s="13" t="s">
        <v>25</v>
      </c>
      <c r="D27" s="35">
        <v>0</v>
      </c>
      <c r="E27" s="35">
        <v>0</v>
      </c>
      <c r="F27" s="35">
        <v>0</v>
      </c>
      <c r="G27" s="35">
        <v>0</v>
      </c>
      <c r="H27" s="34">
        <f t="shared" ref="H27:H29" si="6">D27+E27-F27+G27</f>
        <v>0</v>
      </c>
      <c r="I27" s="45"/>
      <c r="J27" s="15"/>
    </row>
    <row r="28" spans="2:10" ht="15">
      <c r="B28" s="5"/>
      <c r="C28" s="13" t="s">
        <v>26</v>
      </c>
      <c r="D28" s="35">
        <v>0</v>
      </c>
      <c r="E28" s="35">
        <v>0</v>
      </c>
      <c r="F28" s="35">
        <v>0</v>
      </c>
      <c r="G28" s="35">
        <v>0</v>
      </c>
      <c r="H28" s="34">
        <f t="shared" si="6"/>
        <v>0</v>
      </c>
      <c r="I28" s="45"/>
      <c r="J28" s="15"/>
    </row>
    <row r="29" spans="2:10" ht="15">
      <c r="B29" s="5"/>
      <c r="C29" s="13" t="s">
        <v>27</v>
      </c>
      <c r="D29" s="35">
        <v>0</v>
      </c>
      <c r="E29" s="35">
        <v>0</v>
      </c>
      <c r="F29" s="35">
        <v>0</v>
      </c>
      <c r="G29" s="35">
        <v>0</v>
      </c>
      <c r="H29" s="34">
        <f t="shared" si="6"/>
        <v>0</v>
      </c>
      <c r="I29" s="45"/>
      <c r="J29" s="15"/>
    </row>
    <row r="30" spans="2:10" ht="15">
      <c r="B30" s="125"/>
      <c r="C30" s="126"/>
      <c r="D30" s="46"/>
      <c r="E30" s="46"/>
      <c r="F30" s="46"/>
      <c r="G30" s="46"/>
      <c r="H30" s="46"/>
      <c r="I30" s="47"/>
      <c r="J30" s="16"/>
    </row>
    <row r="31" spans="2:10" ht="14.25"/>
    <row r="32" spans="2:10" ht="36" customHeight="1">
      <c r="B32" s="17">
        <v>1</v>
      </c>
      <c r="C32" s="127" t="s">
        <v>28</v>
      </c>
      <c r="D32" s="127"/>
      <c r="E32" s="127"/>
      <c r="F32" s="127"/>
      <c r="G32" s="127"/>
      <c r="H32" s="127"/>
      <c r="I32" s="127"/>
      <c r="J32" s="127"/>
    </row>
    <row r="33" spans="2:10" ht="14.25">
      <c r="B33" s="17">
        <v>2</v>
      </c>
      <c r="C33" s="127" t="s">
        <v>29</v>
      </c>
      <c r="D33" s="127"/>
      <c r="E33" s="127"/>
      <c r="F33" s="127"/>
      <c r="G33" s="127"/>
      <c r="H33" s="127"/>
      <c r="I33" s="127"/>
      <c r="J33" s="127"/>
    </row>
    <row r="34" spans="2:10" ht="14.25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>
      <c r="B35" s="17"/>
      <c r="C35" s="18"/>
      <c r="D35" s="18"/>
      <c r="E35" s="18"/>
      <c r="F35" s="18"/>
      <c r="G35" s="18"/>
      <c r="H35" s="80"/>
      <c r="I35" s="80"/>
      <c r="J35" s="18"/>
    </row>
    <row r="36" spans="2:10" ht="14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/>
    <row r="38" spans="2:10" ht="33.75">
      <c r="B38" s="118" t="s">
        <v>30</v>
      </c>
      <c r="C38" s="118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>
      <c r="B39" s="114" t="s">
        <v>36</v>
      </c>
      <c r="C39" s="115"/>
      <c r="D39" s="19"/>
      <c r="E39" s="20"/>
      <c r="F39" s="20"/>
      <c r="G39" s="20"/>
      <c r="H39" s="20"/>
    </row>
    <row r="40" spans="2:10" ht="15" customHeight="1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>
      <c r="C43" s="31" t="s">
        <v>41</v>
      </c>
      <c r="D43" s="27"/>
      <c r="E43" s="27"/>
      <c r="F43" s="27"/>
      <c r="G43" s="27"/>
      <c r="H43" s="27"/>
    </row>
    <row r="44" spans="2:10" ht="15" customHeight="1">
      <c r="C44" s="26"/>
      <c r="D44" s="27"/>
      <c r="E44" s="27"/>
      <c r="F44" s="27"/>
      <c r="G44" s="27"/>
      <c r="H44" s="27"/>
    </row>
    <row r="45" spans="2:10" ht="15" customHeight="1">
      <c r="C45" s="26"/>
      <c r="D45" s="27"/>
      <c r="E45" s="27"/>
      <c r="F45" s="27"/>
      <c r="G45" s="27"/>
      <c r="H45" s="27"/>
    </row>
    <row r="46" spans="2:10" ht="15" customHeight="1">
      <c r="C46" s="26"/>
      <c r="D46" s="27"/>
      <c r="E46" s="27"/>
      <c r="F46" s="27"/>
      <c r="G46" s="27"/>
      <c r="H46" s="28"/>
    </row>
    <row r="47" spans="2:10" ht="15" customHeight="1">
      <c r="C47" s="116"/>
      <c r="D47" s="116"/>
      <c r="E47" s="27"/>
      <c r="F47" s="27"/>
      <c r="G47" s="27"/>
      <c r="H47" s="30"/>
    </row>
    <row r="48" spans="2:10" ht="15" customHeight="1">
      <c r="C48" s="113"/>
      <c r="D48" s="113"/>
      <c r="E48" s="27"/>
      <c r="F48" s="27"/>
      <c r="G48" s="27"/>
      <c r="H48" s="27"/>
    </row>
    <row r="49" spans="3:10" ht="15" customHeight="1">
      <c r="C49" s="26"/>
      <c r="D49" s="27"/>
      <c r="E49" s="27"/>
      <c r="F49" s="27"/>
      <c r="G49" s="27"/>
      <c r="H49" s="27"/>
    </row>
    <row r="50" spans="3:10" ht="14.25">
      <c r="C50" s="50"/>
      <c r="D50" s="27"/>
      <c r="E50" s="117"/>
      <c r="F50" s="117"/>
      <c r="G50" s="27"/>
      <c r="H50" s="117"/>
      <c r="I50" s="117"/>
    </row>
    <row r="51" spans="3:10" ht="15" customHeight="1">
      <c r="C51" s="28"/>
      <c r="D51" s="29"/>
      <c r="E51" s="116"/>
      <c r="F51" s="116"/>
      <c r="G51" s="29"/>
      <c r="H51" s="116"/>
      <c r="I51" s="116"/>
      <c r="J51" s="116"/>
    </row>
    <row r="52" spans="3:10" ht="28.5" customHeight="1">
      <c r="C52" s="30"/>
      <c r="D52" s="29"/>
      <c r="E52" s="113"/>
      <c r="F52" s="113"/>
      <c r="G52" s="29"/>
      <c r="H52" s="113"/>
      <c r="I52" s="113"/>
    </row>
    <row r="53" spans="3:10" ht="15" customHeight="1">
      <c r="C53" s="26"/>
      <c r="D53" s="27"/>
      <c r="E53" s="27"/>
      <c r="F53" s="27"/>
      <c r="G53" s="27"/>
      <c r="H53" s="27"/>
    </row>
    <row r="54" spans="3:10" ht="14.25"/>
    <row r="55" spans="3:10" ht="14.25" hidden="1"/>
    <row r="56" spans="3:10" ht="14.25" hidden="1"/>
    <row r="57" spans="3:10" ht="14.25" hidden="1"/>
    <row r="58" spans="3:10" ht="14.25"/>
  </sheetData>
  <mergeCells count="27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Acumulado (2)</vt:lpstr>
      <vt:lpstr> 2023 MAPEO</vt:lpstr>
      <vt:lpstr> 2023  </vt:lpstr>
      <vt:lpstr>Enero 2023 (2)</vt:lpstr>
      <vt:lpstr>Acumulado</vt:lpstr>
      <vt:lpstr>' 2023  '!Área_de_impresión</vt:lpstr>
      <vt:lpstr>' 2023 MAPEO'!Área_de_impresión</vt:lpstr>
      <vt:lpstr>Acumulado!Área_de_impresión</vt:lpstr>
      <vt:lpstr>'Acumulado (2)'!Área_de_impresión</vt:lpstr>
      <vt:lpstr>'Enero 2023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lastPrinted>2023-10-13T17:14:18Z</cp:lastPrinted>
  <dcterms:created xsi:type="dcterms:W3CDTF">2017-04-25T14:31:36Z</dcterms:created>
  <dcterms:modified xsi:type="dcterms:W3CDTF">2023-10-17T23:04:36Z</dcterms:modified>
</cp:coreProperties>
</file>