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G135" i="1" s="1"/>
  <c r="E139" i="1"/>
  <c r="D139" i="1"/>
  <c r="F138" i="1"/>
  <c r="I138" i="1" s="1"/>
  <c r="F137" i="1"/>
  <c r="I137" i="1" s="1"/>
  <c r="F136" i="1"/>
  <c r="I136" i="1" s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59" i="1" l="1"/>
  <c r="F87" i="1"/>
  <c r="I87" i="1" s="1"/>
  <c r="I148" i="1"/>
  <c r="F63" i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G10" i="1"/>
  <c r="G161" i="1" s="1"/>
  <c r="F49" i="1"/>
  <c r="I49" i="1" s="1"/>
  <c r="J49" i="1" s="1"/>
  <c r="F39" i="1"/>
  <c r="I39" i="1" s="1"/>
  <c r="J39" i="1" s="1"/>
  <c r="H10" i="1"/>
  <c r="H161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I76" i="1" l="1"/>
  <c r="D161" i="1"/>
  <c r="F86" i="1"/>
  <c r="I86" i="1" s="1"/>
  <c r="E161" i="1"/>
  <c r="F10" i="1"/>
  <c r="I10" i="1" s="1"/>
  <c r="J76" i="1" l="1"/>
  <c r="F161" i="1"/>
  <c r="I161" i="1" l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<sst xmlns="http://schemas.openxmlformats.org/spreadsheetml/2006/main" count="165" uniqueCount="92">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</sst>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.5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4" fontId="6" fillId="0" borderId="0" xfId="1" applyNumberFormat="1" applyFont="1"/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  <xdr:twoCellAnchor>
    <xdr:from>
      <xdr:col>5</xdr:col>
      <xdr:colOff>538370</xdr:colOff>
      <xdr:row>170</xdr:row>
      <xdr:rowOff>0</xdr:rowOff>
    </xdr:from>
    <xdr:to>
      <xdr:col>8</xdr:col>
      <xdr:colOff>886236</xdr:colOff>
      <xdr:row>176</xdr:row>
      <xdr:rowOff>16566</xdr:rowOff>
    </xdr:to>
    <xdr:sp macro="" textlink="">
      <xdr:nvSpPr>
        <xdr:cNvPr id="3" name="CuadroTexto 2"/>
        <xdr:cNvSpPr txBox="1"/>
      </xdr:nvSpPr>
      <xdr:spPr>
        <a:xfrm>
          <a:off x="6294783" y="25651239"/>
          <a:ext cx="3081127" cy="7537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2948607</xdr:colOff>
      <xdr:row>170</xdr:row>
      <xdr:rowOff>0</xdr:rowOff>
    </xdr:from>
    <xdr:to>
      <xdr:col>5</xdr:col>
      <xdr:colOff>488671</xdr:colOff>
      <xdr:row>172</xdr:row>
      <xdr:rowOff>238953</xdr:rowOff>
    </xdr:to>
    <xdr:sp macro="" textlink="">
      <xdr:nvSpPr>
        <xdr:cNvPr id="4" name="CuadroTexto 3"/>
        <xdr:cNvSpPr txBox="1"/>
      </xdr:nvSpPr>
      <xdr:spPr>
        <a:xfrm>
          <a:off x="3310557" y="25831800"/>
          <a:ext cx="2940739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16564</xdr:colOff>
      <xdr:row>170</xdr:row>
      <xdr:rowOff>0</xdr:rowOff>
    </xdr:from>
    <xdr:to>
      <xdr:col>2</xdr:col>
      <xdr:colOff>3072846</xdr:colOff>
      <xdr:row>172</xdr:row>
      <xdr:rowOff>238953</xdr:rowOff>
    </xdr:to>
    <xdr:sp macro="" textlink="">
      <xdr:nvSpPr>
        <xdr:cNvPr id="5" name="CuadroTexto 4"/>
        <xdr:cNvSpPr txBox="1"/>
      </xdr:nvSpPr>
      <xdr:spPr>
        <a:xfrm>
          <a:off x="197539" y="25831800"/>
          <a:ext cx="3237257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115" zoomScaleNormal="115" zoomScaleSheetLayoutView="100" workbookViewId="0"/>
  </sheetViews>
  <sheetFormatPr baseColWidth="10" defaultColWidth="0" defaultRowHeight="15" customHeight="1" zeroHeight="1" x14ac:dyDescent="0.25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14" customWidth="1"/>
    <col min="11" max="16384" width="11.42578125" hidden="1"/>
  </cols>
  <sheetData>
    <row r="1" spans="2:10" x14ac:dyDescent="0.25">
      <c r="B1" s="62" t="s">
        <v>0</v>
      </c>
      <c r="C1" s="62"/>
      <c r="D1" s="62"/>
      <c r="E1" s="62"/>
      <c r="F1" s="62"/>
      <c r="G1" s="62"/>
      <c r="H1" s="62"/>
      <c r="I1" s="62"/>
    </row>
    <row r="2" spans="2:10" x14ac:dyDescent="0.25">
      <c r="B2" s="63" t="s">
        <v>1</v>
      </c>
      <c r="C2" s="63"/>
      <c r="D2" s="63"/>
      <c r="E2" s="63"/>
      <c r="F2" s="63"/>
      <c r="G2" s="63"/>
      <c r="H2" s="63"/>
      <c r="I2" s="63"/>
    </row>
    <row r="3" spans="2:10" ht="12.95" customHeight="1" x14ac:dyDescent="0.25">
      <c r="B3" s="64" t="s">
        <v>2</v>
      </c>
      <c r="C3" s="65"/>
      <c r="D3" s="65"/>
      <c r="E3" s="65"/>
      <c r="F3" s="65"/>
      <c r="G3" s="65"/>
      <c r="H3" s="65"/>
      <c r="I3" s="66"/>
    </row>
    <row r="4" spans="2:10" ht="12.95" customHeight="1" x14ac:dyDescent="0.25">
      <c r="B4" s="67" t="s">
        <v>88</v>
      </c>
      <c r="C4" s="68"/>
      <c r="D4" s="68"/>
      <c r="E4" s="68"/>
      <c r="F4" s="68"/>
      <c r="G4" s="68"/>
      <c r="H4" s="68"/>
      <c r="I4" s="69"/>
    </row>
    <row r="5" spans="2:10" ht="12.95" customHeight="1" x14ac:dyDescent="0.25">
      <c r="B5" s="51" t="s">
        <v>3</v>
      </c>
      <c r="C5" s="52"/>
      <c r="D5" s="52"/>
      <c r="E5" s="52"/>
      <c r="F5" s="52"/>
      <c r="G5" s="52"/>
      <c r="H5" s="52"/>
      <c r="I5" s="53"/>
    </row>
    <row r="6" spans="2:10" ht="12.95" customHeight="1" x14ac:dyDescent="0.25">
      <c r="B6" s="51" t="s">
        <v>91</v>
      </c>
      <c r="C6" s="52"/>
      <c r="D6" s="52"/>
      <c r="E6" s="52"/>
      <c r="F6" s="52"/>
      <c r="G6" s="52"/>
      <c r="H6" s="52"/>
      <c r="I6" s="53"/>
    </row>
    <row r="7" spans="2:10" ht="12.95" customHeight="1" x14ac:dyDescent="0.25">
      <c r="B7" s="56" t="s">
        <v>89</v>
      </c>
      <c r="C7" s="57"/>
      <c r="D7" s="57"/>
      <c r="E7" s="57"/>
      <c r="F7" s="57"/>
      <c r="G7" s="57"/>
      <c r="H7" s="57"/>
      <c r="I7" s="58"/>
    </row>
    <row r="8" spans="2:10" x14ac:dyDescent="0.25">
      <c r="B8" s="59" t="s">
        <v>4</v>
      </c>
      <c r="C8" s="59"/>
      <c r="D8" s="59" t="s">
        <v>5</v>
      </c>
      <c r="E8" s="59"/>
      <c r="F8" s="59"/>
      <c r="G8" s="59"/>
      <c r="H8" s="59"/>
      <c r="I8" s="59" t="s">
        <v>6</v>
      </c>
    </row>
    <row r="9" spans="2:10" ht="24" customHeight="1" x14ac:dyDescent="0.25">
      <c r="B9" s="59"/>
      <c r="C9" s="59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59"/>
    </row>
    <row r="10" spans="2:10" x14ac:dyDescent="0.25">
      <c r="B10" s="60" t="s">
        <v>12</v>
      </c>
      <c r="C10" s="61"/>
      <c r="D10" s="17">
        <f>D11+D19+D29+D39+D49+D59+D63+D72+D76</f>
        <v>3118386257</v>
      </c>
      <c r="E10" s="17">
        <f>E11+E19+E29+E39+E49+E59+E63+E72+E76</f>
        <v>145149924.31</v>
      </c>
      <c r="F10" s="17">
        <f>D10+E10</f>
        <v>3263536181.3099999</v>
      </c>
      <c r="G10" s="17">
        <f>G11+G19+G29+G39+G49+G59+G63+G72+G76</f>
        <v>1504866747.3200002</v>
      </c>
      <c r="H10" s="17">
        <f>H11+H19+H29+H39+H49+H59+H63+H72+H76</f>
        <v>1441453721.97</v>
      </c>
      <c r="I10" s="18">
        <f>F10-G10</f>
        <v>1758669433.9899998</v>
      </c>
    </row>
    <row r="11" spans="2:10" ht="12.6" customHeight="1" x14ac:dyDescent="0.25">
      <c r="B11" s="54" t="s">
        <v>13</v>
      </c>
      <c r="C11" s="55"/>
      <c r="D11" s="19">
        <f>SUM(D12:D18)</f>
        <v>215812201</v>
      </c>
      <c r="E11" s="19">
        <f>SUM(E12:E18)</f>
        <v>0</v>
      </c>
      <c r="F11" s="18">
        <f t="shared" ref="F11:F74" si="0">D11+E11</f>
        <v>215812201</v>
      </c>
      <c r="G11" s="20">
        <f>SUM(G12:G18)</f>
        <v>92738702.789999992</v>
      </c>
      <c r="H11" s="20">
        <f>SUM(H12:H18)</f>
        <v>92585270.579999998</v>
      </c>
      <c r="I11" s="18">
        <f>F11-G11</f>
        <v>123073498.21000001</v>
      </c>
      <c r="J11" s="16">
        <f>+I11/F11</f>
        <v>0.5702805385410068</v>
      </c>
    </row>
    <row r="12" spans="2:10" ht="12.6" customHeight="1" x14ac:dyDescent="0.25">
      <c r="B12" s="2"/>
      <c r="C12" s="3" t="s">
        <v>14</v>
      </c>
      <c r="D12" s="21">
        <v>71382022</v>
      </c>
      <c r="E12" s="22">
        <v>-3614535.9799999995</v>
      </c>
      <c r="F12" s="22">
        <f t="shared" si="0"/>
        <v>67767486.019999996</v>
      </c>
      <c r="G12" s="22">
        <v>27897591.98</v>
      </c>
      <c r="H12" s="22">
        <v>27897591.98</v>
      </c>
      <c r="I12" s="23">
        <f>F12-G12</f>
        <v>39869894.039999992</v>
      </c>
    </row>
    <row r="13" spans="2:10" ht="12.6" customHeight="1" x14ac:dyDescent="0.25">
      <c r="B13" s="2"/>
      <c r="C13" s="3" t="s">
        <v>15</v>
      </c>
      <c r="D13" s="21">
        <v>30606306</v>
      </c>
      <c r="E13" s="22">
        <v>254818.1099999994</v>
      </c>
      <c r="F13" s="22">
        <f t="shared" si="0"/>
        <v>30861124.109999999</v>
      </c>
      <c r="G13" s="22">
        <v>14392514.25</v>
      </c>
      <c r="H13" s="22">
        <v>14392514.25</v>
      </c>
      <c r="I13" s="23">
        <f>F13-G13</f>
        <v>16468609.859999999</v>
      </c>
    </row>
    <row r="14" spans="2:10" ht="12.6" customHeight="1" x14ac:dyDescent="0.25">
      <c r="B14" s="2"/>
      <c r="C14" s="3" t="s">
        <v>16</v>
      </c>
      <c r="D14" s="21">
        <v>61604829</v>
      </c>
      <c r="E14" s="22">
        <v>1490362.1100000003</v>
      </c>
      <c r="F14" s="22">
        <f t="shared" si="0"/>
        <v>63095191.109999999</v>
      </c>
      <c r="G14" s="22">
        <v>23965707.140000001</v>
      </c>
      <c r="H14" s="22">
        <v>23936879.989999998</v>
      </c>
      <c r="I14" s="23">
        <f>F14-G14</f>
        <v>39129483.969999999</v>
      </c>
    </row>
    <row r="15" spans="2:10" ht="12.6" customHeight="1" x14ac:dyDescent="0.25">
      <c r="B15" s="2"/>
      <c r="C15" s="3" t="s">
        <v>17</v>
      </c>
      <c r="D15" s="21">
        <v>27840180</v>
      </c>
      <c r="E15" s="22">
        <v>411738.70999999996</v>
      </c>
      <c r="F15" s="22">
        <f t="shared" si="0"/>
        <v>28251918.710000001</v>
      </c>
      <c r="G15" s="22">
        <v>13151377.24</v>
      </c>
      <c r="H15" s="22">
        <v>13151377.24</v>
      </c>
      <c r="I15" s="23">
        <f t="shared" ref="I15:I78" si="1">F15-G15</f>
        <v>15100541.470000001</v>
      </c>
    </row>
    <row r="16" spans="2:10" ht="12.6" customHeight="1" x14ac:dyDescent="0.25">
      <c r="B16" s="2"/>
      <c r="C16" s="3" t="s">
        <v>18</v>
      </c>
      <c r="D16" s="21">
        <v>21342196</v>
      </c>
      <c r="E16" s="22">
        <v>1151186</v>
      </c>
      <c r="F16" s="22">
        <f t="shared" si="0"/>
        <v>22493382</v>
      </c>
      <c r="G16" s="22">
        <v>10921027.130000001</v>
      </c>
      <c r="H16" s="22">
        <v>10796422.07</v>
      </c>
      <c r="I16" s="23">
        <f t="shared" si="1"/>
        <v>11572354.869999999</v>
      </c>
    </row>
    <row r="17" spans="2:10" ht="12.6" customHeight="1" x14ac:dyDescent="0.25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10" ht="12.6" customHeight="1" x14ac:dyDescent="0.25">
      <c r="B18" s="2"/>
      <c r="C18" s="3" t="s">
        <v>20</v>
      </c>
      <c r="D18" s="21">
        <v>3036668</v>
      </c>
      <c r="E18" s="22">
        <v>306431.05</v>
      </c>
      <c r="F18" s="22">
        <f t="shared" si="0"/>
        <v>3343099.05</v>
      </c>
      <c r="G18" s="22">
        <v>2410485.0499999998</v>
      </c>
      <c r="H18" s="22">
        <v>2410485.0499999998</v>
      </c>
      <c r="I18" s="23">
        <f t="shared" si="1"/>
        <v>932614</v>
      </c>
    </row>
    <row r="19" spans="2:10" ht="12.6" customHeight="1" x14ac:dyDescent="0.25">
      <c r="B19" s="54" t="s">
        <v>21</v>
      </c>
      <c r="C19" s="55"/>
      <c r="D19" s="24">
        <f>D20+D21+D22+D23+D24+D25+D26+D27+D28</f>
        <v>15270570</v>
      </c>
      <c r="E19" s="24">
        <f>E20+E21+E22+E23+E24+E25+E26+E27+E28</f>
        <v>0</v>
      </c>
      <c r="F19" s="24">
        <f t="shared" si="0"/>
        <v>15270570</v>
      </c>
      <c r="G19" s="24">
        <f>SUM(G20:G28)</f>
        <v>5519876.6699999999</v>
      </c>
      <c r="H19" s="24">
        <f>SUM(H20:H28)</f>
        <v>426772.64</v>
      </c>
      <c r="I19" s="18">
        <f t="shared" si="1"/>
        <v>9750693.3300000001</v>
      </c>
      <c r="J19" s="16">
        <f>+I19/F19</f>
        <v>0.63852844589298241</v>
      </c>
    </row>
    <row r="20" spans="2:10" ht="12.6" customHeight="1" x14ac:dyDescent="0.25">
      <c r="B20" s="2"/>
      <c r="C20" s="3" t="s">
        <v>22</v>
      </c>
      <c r="D20" s="22">
        <v>8091156</v>
      </c>
      <c r="E20" s="22">
        <v>-372909.16000000003</v>
      </c>
      <c r="F20" s="22">
        <f t="shared" si="0"/>
        <v>7718246.8399999999</v>
      </c>
      <c r="G20" s="22">
        <v>1679358.1</v>
      </c>
      <c r="H20" s="22">
        <v>23269.34</v>
      </c>
      <c r="I20" s="23">
        <f t="shared" si="1"/>
        <v>6038888.7400000002</v>
      </c>
    </row>
    <row r="21" spans="2:10" ht="12.6" customHeight="1" x14ac:dyDescent="0.25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10" ht="12.6" customHeight="1" x14ac:dyDescent="0.25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10" ht="12.6" customHeight="1" x14ac:dyDescent="0.25">
      <c r="B23" s="2"/>
      <c r="C23" s="3" t="s">
        <v>25</v>
      </c>
      <c r="D23" s="22">
        <v>1236444</v>
      </c>
      <c r="E23" s="22">
        <v>6136.1900000000023</v>
      </c>
      <c r="F23" s="22">
        <f t="shared" si="0"/>
        <v>1242580.19</v>
      </c>
      <c r="G23" s="22">
        <v>12279.19</v>
      </c>
      <c r="H23" s="22">
        <v>12279.19</v>
      </c>
      <c r="I23" s="23">
        <f t="shared" si="1"/>
        <v>1230301</v>
      </c>
    </row>
    <row r="24" spans="2:10" ht="12.6" customHeight="1" x14ac:dyDescent="0.25">
      <c r="B24" s="2"/>
      <c r="C24" s="3" t="s">
        <v>26</v>
      </c>
      <c r="D24" s="22">
        <v>110000</v>
      </c>
      <c r="E24" s="22">
        <v>-100000</v>
      </c>
      <c r="F24" s="22">
        <f t="shared" si="0"/>
        <v>10000</v>
      </c>
      <c r="G24" s="22">
        <v>0</v>
      </c>
      <c r="H24" s="22">
        <v>0</v>
      </c>
      <c r="I24" s="23">
        <f t="shared" si="1"/>
        <v>10000</v>
      </c>
    </row>
    <row r="25" spans="2:10" ht="12.6" customHeight="1" x14ac:dyDescent="0.25">
      <c r="B25" s="2"/>
      <c r="C25" s="3" t="s">
        <v>27</v>
      </c>
      <c r="D25" s="22">
        <v>1144261</v>
      </c>
      <c r="E25" s="22">
        <v>-92226.44</v>
      </c>
      <c r="F25" s="22">
        <f t="shared" si="0"/>
        <v>1052034.5600000001</v>
      </c>
      <c r="G25" s="22">
        <v>297000</v>
      </c>
      <c r="H25" s="22">
        <v>297000</v>
      </c>
      <c r="I25" s="23">
        <f t="shared" si="1"/>
        <v>755034.56</v>
      </c>
    </row>
    <row r="26" spans="2:10" ht="12.6" customHeight="1" x14ac:dyDescent="0.25">
      <c r="B26" s="2"/>
      <c r="C26" s="3" t="s">
        <v>28</v>
      </c>
      <c r="D26" s="22">
        <v>3429946</v>
      </c>
      <c r="E26" s="22">
        <v>469076.28</v>
      </c>
      <c r="F26" s="22">
        <f t="shared" si="0"/>
        <v>3899022.2800000003</v>
      </c>
      <c r="G26" s="22">
        <v>3437310.28</v>
      </c>
      <c r="H26" s="22">
        <v>295.01</v>
      </c>
      <c r="I26" s="23">
        <f t="shared" si="1"/>
        <v>461712.00000000047</v>
      </c>
    </row>
    <row r="27" spans="2:10" ht="12.6" customHeight="1" x14ac:dyDescent="0.25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10" ht="12.6" customHeight="1" x14ac:dyDescent="0.25">
      <c r="B28" s="2"/>
      <c r="C28" s="3" t="s">
        <v>30</v>
      </c>
      <c r="D28" s="22">
        <v>1258763</v>
      </c>
      <c r="E28" s="22">
        <v>89923.13</v>
      </c>
      <c r="F28" s="22">
        <f t="shared" si="0"/>
        <v>1348686.13</v>
      </c>
      <c r="G28" s="22">
        <v>93929.1</v>
      </c>
      <c r="H28" s="22">
        <v>93929.1</v>
      </c>
      <c r="I28" s="23">
        <f t="shared" si="1"/>
        <v>1254757.0299999998</v>
      </c>
    </row>
    <row r="29" spans="2:10" ht="12.6" customHeight="1" x14ac:dyDescent="0.25">
      <c r="B29" s="54" t="s">
        <v>31</v>
      </c>
      <c r="C29" s="55"/>
      <c r="D29" s="24">
        <f>D30+D31+D32+D33+D34+D35+D36+D37+D38</f>
        <v>94375687</v>
      </c>
      <c r="E29" s="24">
        <f>E30+E31+E32+E33+E34+E35+E36+E37+E38</f>
        <v>96200000</v>
      </c>
      <c r="F29" s="24">
        <f t="shared" si="0"/>
        <v>190575687</v>
      </c>
      <c r="G29" s="24">
        <f>SUM(G30:G38)</f>
        <v>50626335.279999994</v>
      </c>
      <c r="H29" s="24">
        <f>SUM(H30:H38)</f>
        <v>39223190.019999988</v>
      </c>
      <c r="I29" s="18">
        <f t="shared" si="1"/>
        <v>139949351.72</v>
      </c>
      <c r="J29" s="16">
        <f>+I29/F29</f>
        <v>0.73435050358758514</v>
      </c>
    </row>
    <row r="30" spans="2:10" ht="12.6" customHeight="1" x14ac:dyDescent="0.25">
      <c r="B30" s="2"/>
      <c r="C30" s="3" t="s">
        <v>32</v>
      </c>
      <c r="D30" s="22">
        <v>15221515</v>
      </c>
      <c r="E30" s="22">
        <v>421694.93999999994</v>
      </c>
      <c r="F30" s="22">
        <f t="shared" si="0"/>
        <v>15643209.939999999</v>
      </c>
      <c r="G30" s="22">
        <v>11306417.640000001</v>
      </c>
      <c r="H30" s="22">
        <v>6339796.1799999997</v>
      </c>
      <c r="I30" s="23">
        <f t="shared" si="1"/>
        <v>4336792.2999999989</v>
      </c>
    </row>
    <row r="31" spans="2:10" ht="12.6" customHeight="1" x14ac:dyDescent="0.25">
      <c r="B31" s="2"/>
      <c r="C31" s="3" t="s">
        <v>33</v>
      </c>
      <c r="D31" s="22">
        <v>24813872</v>
      </c>
      <c r="E31" s="22">
        <v>-89857.9</v>
      </c>
      <c r="F31" s="22">
        <f t="shared" si="0"/>
        <v>24724014.100000001</v>
      </c>
      <c r="G31" s="22">
        <v>15113457.449999999</v>
      </c>
      <c r="H31" s="22">
        <v>11447974.449999999</v>
      </c>
      <c r="I31" s="23">
        <f t="shared" si="1"/>
        <v>9610556.6500000022</v>
      </c>
    </row>
    <row r="32" spans="2:10" ht="12.6" customHeight="1" x14ac:dyDescent="0.25">
      <c r="B32" s="2"/>
      <c r="C32" s="3" t="s">
        <v>34</v>
      </c>
      <c r="D32" s="22">
        <v>18181269</v>
      </c>
      <c r="E32" s="22">
        <v>-1424334.48</v>
      </c>
      <c r="F32" s="22">
        <f t="shared" si="0"/>
        <v>16756934.52</v>
      </c>
      <c r="G32" s="22">
        <v>5686600.7199999997</v>
      </c>
      <c r="H32" s="22">
        <v>5686574.1600000001</v>
      </c>
      <c r="I32" s="23">
        <f t="shared" si="1"/>
        <v>11070333.800000001</v>
      </c>
    </row>
    <row r="33" spans="2:10" ht="12.6" customHeight="1" x14ac:dyDescent="0.25">
      <c r="B33" s="2"/>
      <c r="C33" s="3" t="s">
        <v>35</v>
      </c>
      <c r="D33" s="22">
        <v>10118610</v>
      </c>
      <c r="E33" s="22">
        <v>95151061.659999996</v>
      </c>
      <c r="F33" s="22">
        <f>D33+E33</f>
        <v>105269671.66</v>
      </c>
      <c r="G33" s="22">
        <v>8041132.4100000001</v>
      </c>
      <c r="H33" s="22">
        <v>8041132.4100000001</v>
      </c>
      <c r="I33" s="23">
        <f t="shared" si="1"/>
        <v>97228539.25</v>
      </c>
    </row>
    <row r="34" spans="2:10" ht="12.6" customHeight="1" x14ac:dyDescent="0.25">
      <c r="B34" s="2"/>
      <c r="C34" s="3" t="s">
        <v>36</v>
      </c>
      <c r="D34" s="22">
        <v>20771968</v>
      </c>
      <c r="E34" s="22">
        <v>841847.10000000009</v>
      </c>
      <c r="F34" s="22">
        <f>D34+E34</f>
        <v>21613815.100000001</v>
      </c>
      <c r="G34" s="22">
        <v>7698669.0599999996</v>
      </c>
      <c r="H34" s="22">
        <v>5395316.8200000003</v>
      </c>
      <c r="I34" s="23">
        <f t="shared" si="1"/>
        <v>13915146.040000003</v>
      </c>
    </row>
    <row r="35" spans="2:10" ht="12.6" customHeight="1" x14ac:dyDescent="0.25">
      <c r="B35" s="2"/>
      <c r="C35" s="3" t="s">
        <v>37</v>
      </c>
      <c r="D35" s="22">
        <v>104500</v>
      </c>
      <c r="E35" s="22">
        <v>64000</v>
      </c>
      <c r="F35" s="22">
        <f>D35+E35</f>
        <v>168500</v>
      </c>
      <c r="G35" s="22">
        <v>64004.160000000003</v>
      </c>
      <c r="H35" s="22">
        <v>64004.160000000003</v>
      </c>
      <c r="I35" s="23">
        <f t="shared" si="1"/>
        <v>104495.84</v>
      </c>
    </row>
    <row r="36" spans="2:10" ht="12.6" customHeight="1" x14ac:dyDescent="0.25">
      <c r="B36" s="2"/>
      <c r="C36" s="3" t="s">
        <v>38</v>
      </c>
      <c r="D36" s="22">
        <v>714597</v>
      </c>
      <c r="E36" s="22">
        <v>-124771.32</v>
      </c>
      <c r="F36" s="22">
        <f t="shared" si="0"/>
        <v>589825.67999999993</v>
      </c>
      <c r="G36" s="22">
        <v>90362.97</v>
      </c>
      <c r="H36" s="22">
        <v>90362.97</v>
      </c>
      <c r="I36" s="23">
        <f t="shared" si="1"/>
        <v>499462.70999999996</v>
      </c>
    </row>
    <row r="37" spans="2:10" ht="12.6" customHeight="1" x14ac:dyDescent="0.25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10" ht="12.6" customHeight="1" x14ac:dyDescent="0.25">
      <c r="B38" s="2"/>
      <c r="C38" s="3" t="s">
        <v>40</v>
      </c>
      <c r="D38" s="22">
        <v>4449356</v>
      </c>
      <c r="E38" s="22">
        <v>1360360</v>
      </c>
      <c r="F38" s="22">
        <f t="shared" si="0"/>
        <v>5809716</v>
      </c>
      <c r="G38" s="22">
        <v>2625690.87</v>
      </c>
      <c r="H38" s="22">
        <v>2158028.87</v>
      </c>
      <c r="I38" s="23">
        <f t="shared" si="1"/>
        <v>3184025.13</v>
      </c>
    </row>
    <row r="39" spans="2:10" ht="12.6" customHeight="1" x14ac:dyDescent="0.25">
      <c r="B39" s="54" t="s">
        <v>41</v>
      </c>
      <c r="C39" s="55"/>
      <c r="D39" s="24">
        <f>D40+D41+D42+D43+D44+D45+D46+D47+D48</f>
        <v>1807427799</v>
      </c>
      <c r="E39" s="24">
        <f>E40+E41+E42+E43+E44+E45+E46+E47+E48</f>
        <v>-7.4505805969238281E-9</v>
      </c>
      <c r="F39" s="24">
        <f t="shared" si="0"/>
        <v>1807427799</v>
      </c>
      <c r="G39" s="24">
        <f>SUM(G40:G48)</f>
        <v>843123425.49000001</v>
      </c>
      <c r="H39" s="24">
        <f>SUM(H40:H48)</f>
        <v>842889691.25</v>
      </c>
      <c r="I39" s="18">
        <f t="shared" si="1"/>
        <v>964304373.50999999</v>
      </c>
      <c r="J39" s="16">
        <f>+I39/F39</f>
        <v>0.53352303978256999</v>
      </c>
    </row>
    <row r="40" spans="2:10" ht="12.6" customHeight="1" x14ac:dyDescent="0.25">
      <c r="B40" s="2"/>
      <c r="C40" s="3" t="s">
        <v>42</v>
      </c>
      <c r="D40" s="22">
        <v>641180296</v>
      </c>
      <c r="E40" s="22">
        <v>-67904009.480000019</v>
      </c>
      <c r="F40" s="22">
        <f t="shared" si="0"/>
        <v>573276286.51999998</v>
      </c>
      <c r="G40" s="22">
        <v>573276286.51999998</v>
      </c>
      <c r="H40" s="22">
        <v>573276286.51999998</v>
      </c>
      <c r="I40" s="23">
        <f t="shared" si="1"/>
        <v>0</v>
      </c>
    </row>
    <row r="41" spans="2:10" ht="12.6" customHeight="1" x14ac:dyDescent="0.25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10" ht="12.6" customHeight="1" x14ac:dyDescent="0.25">
      <c r="B42" s="2"/>
      <c r="C42" s="3" t="s">
        <v>44</v>
      </c>
      <c r="D42" s="22">
        <v>1132574</v>
      </c>
      <c r="E42" s="22">
        <v>1417497.01</v>
      </c>
      <c r="F42" s="22">
        <f t="shared" si="0"/>
        <v>2550071.0099999998</v>
      </c>
      <c r="G42" s="22">
        <v>1983785.01</v>
      </c>
      <c r="H42" s="22">
        <v>1750050.77</v>
      </c>
      <c r="I42" s="23">
        <f t="shared" si="1"/>
        <v>566285.99999999977</v>
      </c>
    </row>
    <row r="43" spans="2:10" ht="12.6" customHeight="1" x14ac:dyDescent="0.25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10" ht="12.6" customHeight="1" x14ac:dyDescent="0.25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10" ht="12.6" customHeight="1" x14ac:dyDescent="0.25">
      <c r="B45" s="2"/>
      <c r="C45" s="3" t="s">
        <v>47</v>
      </c>
      <c r="D45" s="22">
        <v>1165114929</v>
      </c>
      <c r="E45" s="22">
        <v>66486512.470000014</v>
      </c>
      <c r="F45" s="22">
        <f t="shared" si="0"/>
        <v>1231601441.47</v>
      </c>
      <c r="G45" s="22">
        <v>267863353.96000001</v>
      </c>
      <c r="H45" s="22">
        <v>267863353.96000001</v>
      </c>
      <c r="I45" s="23">
        <f t="shared" si="1"/>
        <v>963738087.50999999</v>
      </c>
    </row>
    <row r="46" spans="2:10" ht="12.6" customHeight="1" x14ac:dyDescent="0.25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10" ht="12.6" customHeight="1" x14ac:dyDescent="0.25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10" ht="12.6" customHeight="1" x14ac:dyDescent="0.25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 x14ac:dyDescent="0.25">
      <c r="B49" s="54" t="s">
        <v>51</v>
      </c>
      <c r="C49" s="55"/>
      <c r="D49" s="24">
        <f>D50+D51+D52+D53+D54+D55+D56+D57+D58</f>
        <v>35500000</v>
      </c>
      <c r="E49" s="24">
        <f>E50+E51+E52+E53+E54+E55+E56+E57+E58</f>
        <v>38000000</v>
      </c>
      <c r="F49" s="24">
        <f t="shared" si="0"/>
        <v>73500000</v>
      </c>
      <c r="G49" s="24">
        <f>SUM(G50:G58)</f>
        <v>46529609.609999999</v>
      </c>
      <c r="H49" s="24">
        <f>SUM(H50:H58)</f>
        <v>0</v>
      </c>
      <c r="I49" s="18">
        <f t="shared" si="1"/>
        <v>26970390.390000001</v>
      </c>
      <c r="J49" s="16">
        <f>+I49/F49</f>
        <v>0.3669440869387755</v>
      </c>
    </row>
    <row r="50" spans="2:10" ht="12.6" customHeight="1" x14ac:dyDescent="0.25">
      <c r="B50" s="2"/>
      <c r="C50" s="3" t="s">
        <v>52</v>
      </c>
      <c r="D50" s="22">
        <v>27500000</v>
      </c>
      <c r="E50" s="22">
        <v>46000000</v>
      </c>
      <c r="F50" s="22">
        <f t="shared" si="0"/>
        <v>73500000</v>
      </c>
      <c r="G50" s="21">
        <v>46529609.609999999</v>
      </c>
      <c r="H50" s="21"/>
      <c r="I50" s="23">
        <f t="shared" si="1"/>
        <v>26970390.390000001</v>
      </c>
    </row>
    <row r="51" spans="2:10" ht="12.6" customHeight="1" x14ac:dyDescent="0.25">
      <c r="B51" s="2"/>
      <c r="C51" s="3" t="s">
        <v>53</v>
      </c>
      <c r="D51" s="22"/>
      <c r="E51" s="22"/>
      <c r="F51" s="22">
        <f t="shared" si="0"/>
        <v>0</v>
      </c>
      <c r="G51" s="21"/>
      <c r="H51" s="21"/>
      <c r="I51" s="23">
        <f t="shared" si="1"/>
        <v>0</v>
      </c>
    </row>
    <row r="52" spans="2:10" ht="12.6" customHeight="1" x14ac:dyDescent="0.25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10" ht="12.6" customHeight="1" x14ac:dyDescent="0.25">
      <c r="B53" s="2"/>
      <c r="C53" s="3" t="s">
        <v>55</v>
      </c>
      <c r="D53" s="22"/>
      <c r="E53" s="22"/>
      <c r="F53" s="22">
        <f t="shared" si="0"/>
        <v>0</v>
      </c>
      <c r="G53" s="21"/>
      <c r="H53" s="21"/>
      <c r="I53" s="23">
        <f t="shared" si="1"/>
        <v>0</v>
      </c>
    </row>
    <row r="54" spans="2:10" ht="12.6" customHeight="1" x14ac:dyDescent="0.25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10" ht="12.6" customHeight="1" x14ac:dyDescent="0.25">
      <c r="B55" s="2"/>
      <c r="C55" s="3" t="s">
        <v>57</v>
      </c>
      <c r="D55" s="22">
        <v>8000000</v>
      </c>
      <c r="E55" s="22">
        <v>-8000000</v>
      </c>
      <c r="F55" s="22">
        <f t="shared" si="0"/>
        <v>0</v>
      </c>
      <c r="G55" s="21"/>
      <c r="H55" s="21"/>
      <c r="I55" s="23">
        <f t="shared" si="1"/>
        <v>0</v>
      </c>
    </row>
    <row r="56" spans="2:10" ht="12.6" customHeight="1" x14ac:dyDescent="0.25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10" ht="12.6" customHeight="1" x14ac:dyDescent="0.25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10" ht="12.6" customHeight="1" x14ac:dyDescent="0.25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 x14ac:dyDescent="0.25">
      <c r="B59" s="54" t="s">
        <v>61</v>
      </c>
      <c r="C59" s="55"/>
      <c r="D59" s="24">
        <f>D60+D61+D62</f>
        <v>0</v>
      </c>
      <c r="E59" s="24">
        <f>E60+E61+E62</f>
        <v>0</v>
      </c>
      <c r="F59" s="24">
        <f t="shared" si="0"/>
        <v>0</v>
      </c>
      <c r="G59" s="24">
        <f>SUM(G60:G62)</f>
        <v>0</v>
      </c>
      <c r="H59" s="24">
        <f>SUM(H60:H62)</f>
        <v>0</v>
      </c>
      <c r="I59" s="18">
        <f t="shared" si="1"/>
        <v>0</v>
      </c>
      <c r="J59" s="16" t="e">
        <f>+I59/F59</f>
        <v>#DIV/0!</v>
      </c>
    </row>
    <row r="60" spans="2:10" ht="12.6" customHeight="1" x14ac:dyDescent="0.25">
      <c r="B60" s="2"/>
      <c r="C60" s="3" t="s">
        <v>62</v>
      </c>
      <c r="D60" s="22"/>
      <c r="E60" s="22"/>
      <c r="F60" s="22">
        <f t="shared" si="0"/>
        <v>0</v>
      </c>
      <c r="G60" s="22"/>
      <c r="H60" s="21"/>
      <c r="I60" s="23">
        <f>F60-G60</f>
        <v>0</v>
      </c>
    </row>
    <row r="61" spans="2:10" ht="12.6" customHeight="1" x14ac:dyDescent="0.25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10" ht="12.6" customHeight="1" x14ac:dyDescent="0.25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10" ht="12.6" customHeight="1" x14ac:dyDescent="0.25">
      <c r="B63" s="54" t="s">
        <v>65</v>
      </c>
      <c r="C63" s="55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10" ht="12.6" customHeight="1" x14ac:dyDescent="0.25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10" ht="12.6" customHeight="1" x14ac:dyDescent="0.25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10" ht="12.6" customHeight="1" x14ac:dyDescent="0.25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10" ht="12.6" customHeight="1" x14ac:dyDescent="0.25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10" ht="12.6" customHeight="1" x14ac:dyDescent="0.25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10" ht="12.6" customHeight="1" x14ac:dyDescent="0.25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10" ht="12.6" customHeight="1" x14ac:dyDescent="0.25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10" ht="12.6" customHeight="1" x14ac:dyDescent="0.25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10" ht="12.6" customHeight="1" x14ac:dyDescent="0.25">
      <c r="B72" s="54" t="s">
        <v>74</v>
      </c>
      <c r="C72" s="55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10" ht="12.6" customHeight="1" x14ac:dyDescent="0.25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10" ht="12.6" customHeight="1" x14ac:dyDescent="0.25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10" ht="12.6" customHeight="1" x14ac:dyDescent="0.25">
      <c r="B75" s="2"/>
      <c r="C75" s="3" t="s">
        <v>77</v>
      </c>
      <c r="D75" s="21"/>
      <c r="E75" s="21"/>
      <c r="F75" s="22">
        <f t="shared" ref="F75:F83" si="2">D75+E75</f>
        <v>0</v>
      </c>
      <c r="G75" s="21"/>
      <c r="H75" s="21"/>
      <c r="I75" s="23">
        <f t="shared" si="1"/>
        <v>0</v>
      </c>
    </row>
    <row r="76" spans="2:10" ht="12.6" customHeight="1" x14ac:dyDescent="0.25">
      <c r="B76" s="54" t="s">
        <v>78</v>
      </c>
      <c r="C76" s="55"/>
      <c r="D76" s="24">
        <f>D77+D78+D79+D80+D81+D82+D83</f>
        <v>950000000</v>
      </c>
      <c r="E76" s="24">
        <f>E77+E78+E79+E80+E81+E82+E83</f>
        <v>10949924.310000001</v>
      </c>
      <c r="F76" s="24">
        <f t="shared" si="2"/>
        <v>960949924.30999994</v>
      </c>
      <c r="G76" s="24">
        <f>SUM(G77:G83)</f>
        <v>466328797.48000002</v>
      </c>
      <c r="H76" s="24">
        <f>SUM(H77:H83)</f>
        <v>466328797.48000002</v>
      </c>
      <c r="I76" s="18">
        <f t="shared" si="1"/>
        <v>494621126.82999992</v>
      </c>
      <c r="J76" s="16">
        <f>+I76/F76</f>
        <v>0.51472102168607536</v>
      </c>
    </row>
    <row r="77" spans="2:10" ht="12" customHeight="1" x14ac:dyDescent="0.25">
      <c r="B77" s="2"/>
      <c r="C77" s="3" t="s">
        <v>79</v>
      </c>
      <c r="D77" s="22">
        <v>520000000</v>
      </c>
      <c r="E77" s="22"/>
      <c r="F77" s="22">
        <f t="shared" si="2"/>
        <v>520000000</v>
      </c>
      <c r="G77" s="22">
        <v>249651949.24000001</v>
      </c>
      <c r="H77" s="22">
        <v>249651949.24000001</v>
      </c>
      <c r="I77" s="23">
        <f t="shared" si="1"/>
        <v>270348050.75999999</v>
      </c>
    </row>
    <row r="78" spans="2:10" ht="12" customHeight="1" x14ac:dyDescent="0.25">
      <c r="B78" s="2"/>
      <c r="C78" s="3" t="s">
        <v>80</v>
      </c>
      <c r="D78" s="22">
        <v>430000000</v>
      </c>
      <c r="E78" s="22"/>
      <c r="F78" s="22">
        <f t="shared" si="2"/>
        <v>430000000</v>
      </c>
      <c r="G78" s="22">
        <v>205726924.38</v>
      </c>
      <c r="H78" s="22">
        <v>205726924.38</v>
      </c>
      <c r="I78" s="23">
        <f t="shared" si="1"/>
        <v>224273075.62</v>
      </c>
    </row>
    <row r="79" spans="2:10" ht="12" customHeight="1" x14ac:dyDescent="0.25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t="shared" ref="I79:I141" si="3">F79-G79</f>
        <v>0</v>
      </c>
    </row>
    <row r="80" spans="2:10" ht="12" customHeight="1" x14ac:dyDescent="0.25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1:10" ht="12" customHeight="1" x14ac:dyDescent="0.25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1:10" ht="12" customHeight="1" x14ac:dyDescent="0.25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1:10" ht="12" customHeight="1" x14ac:dyDescent="0.25">
      <c r="B83" s="2"/>
      <c r="C83" s="3" t="s">
        <v>85</v>
      </c>
      <c r="D83" s="22"/>
      <c r="E83" s="22">
        <v>10949924.310000001</v>
      </c>
      <c r="F83" s="22">
        <f t="shared" si="2"/>
        <v>10949924.310000001</v>
      </c>
      <c r="G83" s="22">
        <v>10949923.859999999</v>
      </c>
      <c r="H83" s="22">
        <v>10949923.859999999</v>
      </c>
      <c r="I83" s="23">
        <f t="shared" si="3"/>
        <v>0.45000000111758709</v>
      </c>
    </row>
    <row r="84" spans="1:10" s="8" customFormat="1" ht="9.9499999999999993" customHeight="1" x14ac:dyDescent="0.25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1:10" ht="12" customHeight="1" x14ac:dyDescent="0.25">
      <c r="B85" s="9"/>
      <c r="C85" s="10"/>
      <c r="D85" s="27"/>
      <c r="E85" s="27"/>
      <c r="F85" s="27"/>
      <c r="G85" s="27"/>
      <c r="H85" s="27"/>
      <c r="I85" s="23"/>
    </row>
    <row r="86" spans="1:10" x14ac:dyDescent="0.25">
      <c r="B86" s="71" t="s">
        <v>86</v>
      </c>
      <c r="C86" s="72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1:10" ht="12.6" customHeight="1" x14ac:dyDescent="0.25">
      <c r="B87" s="54" t="s">
        <v>13</v>
      </c>
      <c r="C87" s="55"/>
      <c r="D87" s="24">
        <f>SUM(D88:D94)</f>
        <v>0</v>
      </c>
      <c r="E87" s="24">
        <f>SUM(E88:E94)</f>
        <v>0</v>
      </c>
      <c r="F87" s="24">
        <f t="shared" ref="F87:F150" si="4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1:10" ht="12.6" customHeight="1" x14ac:dyDescent="0.25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1:10" ht="12.6" customHeight="1" x14ac:dyDescent="0.25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1:10" ht="12.6" customHeight="1" x14ac:dyDescent="0.25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1:10" ht="12.6" customHeight="1" x14ac:dyDescent="0.25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1:10" ht="12.6" customHeight="1" x14ac:dyDescent="0.25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1:10" ht="12.6" customHeight="1" x14ac:dyDescent="0.25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1:10" ht="12.6" customHeight="1" x14ac:dyDescent="0.25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1:10" ht="12.6" customHeight="1" x14ac:dyDescent="0.25">
      <c r="B95" s="54" t="s">
        <v>21</v>
      </c>
      <c r="C95" s="55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1:10" ht="12.6" customHeight="1" x14ac:dyDescent="0.25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 x14ac:dyDescent="0.25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 x14ac:dyDescent="0.25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 x14ac:dyDescent="0.25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 x14ac:dyDescent="0.25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 x14ac:dyDescent="0.25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 x14ac:dyDescent="0.25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 x14ac:dyDescent="0.25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 x14ac:dyDescent="0.25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 x14ac:dyDescent="0.25">
      <c r="B105" s="54" t="s">
        <v>31</v>
      </c>
      <c r="C105" s="55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 x14ac:dyDescent="0.25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 x14ac:dyDescent="0.25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 x14ac:dyDescent="0.25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 x14ac:dyDescent="0.25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 x14ac:dyDescent="0.25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 x14ac:dyDescent="0.25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 x14ac:dyDescent="0.25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 x14ac:dyDescent="0.25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 x14ac:dyDescent="0.25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 x14ac:dyDescent="0.25">
      <c r="B115" s="54" t="s">
        <v>41</v>
      </c>
      <c r="C115" s="55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 x14ac:dyDescent="0.25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 x14ac:dyDescent="0.25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 x14ac:dyDescent="0.25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 x14ac:dyDescent="0.25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 x14ac:dyDescent="0.25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 x14ac:dyDescent="0.25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 x14ac:dyDescent="0.25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 x14ac:dyDescent="0.25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 x14ac:dyDescent="0.25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 x14ac:dyDescent="0.25">
      <c r="B125" s="54" t="s">
        <v>51</v>
      </c>
      <c r="C125" s="55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 x14ac:dyDescent="0.25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 x14ac:dyDescent="0.25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 x14ac:dyDescent="0.25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 x14ac:dyDescent="0.25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 x14ac:dyDescent="0.25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 x14ac:dyDescent="0.25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 x14ac:dyDescent="0.25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 x14ac:dyDescent="0.25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 x14ac:dyDescent="0.25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 x14ac:dyDescent="0.25">
      <c r="B135" s="54" t="s">
        <v>61</v>
      </c>
      <c r="C135" s="55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 x14ac:dyDescent="0.25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 x14ac:dyDescent="0.25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 x14ac:dyDescent="0.25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 x14ac:dyDescent="0.25">
      <c r="B139" s="54" t="s">
        <v>65</v>
      </c>
      <c r="C139" s="55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 x14ac:dyDescent="0.25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 x14ac:dyDescent="0.25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 x14ac:dyDescent="0.25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t="shared" ref="I142:I161" si="5">F142-G142</f>
        <v>0</v>
      </c>
    </row>
    <row r="143" spans="2:9" ht="12" customHeight="1" x14ac:dyDescent="0.25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 x14ac:dyDescent="0.25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 x14ac:dyDescent="0.25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 x14ac:dyDescent="0.25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 x14ac:dyDescent="0.25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 x14ac:dyDescent="0.25">
      <c r="B148" s="54" t="s">
        <v>74</v>
      </c>
      <c r="C148" s="55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 x14ac:dyDescent="0.25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 x14ac:dyDescent="0.25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 x14ac:dyDescent="0.25">
      <c r="B151" s="2"/>
      <c r="C151" s="3" t="s">
        <v>77</v>
      </c>
      <c r="D151" s="28"/>
      <c r="E151" s="28"/>
      <c r="F151" s="23">
        <f t="shared" ref="F151:F161" si="6">D151+E151</f>
        <v>0</v>
      </c>
      <c r="G151" s="28"/>
      <c r="H151" s="28"/>
      <c r="I151" s="23">
        <f t="shared" si="5"/>
        <v>0</v>
      </c>
    </row>
    <row r="152" spans="2:9" ht="12.6" customHeight="1" x14ac:dyDescent="0.25">
      <c r="B152" s="54" t="s">
        <v>78</v>
      </c>
      <c r="C152" s="55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 x14ac:dyDescent="0.25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 x14ac:dyDescent="0.25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 x14ac:dyDescent="0.25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 x14ac:dyDescent="0.25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 x14ac:dyDescent="0.25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 x14ac:dyDescent="0.25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 x14ac:dyDescent="0.25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 x14ac:dyDescent="0.25">
      <c r="B160" s="2"/>
      <c r="C160" s="3"/>
      <c r="D160" s="23"/>
      <c r="E160" s="23"/>
      <c r="F160" s="23"/>
      <c r="G160" s="23"/>
      <c r="H160" s="23"/>
      <c r="I160" s="23"/>
    </row>
    <row r="161" spans="1:10" ht="15" customHeight="1" x14ac:dyDescent="0.25">
      <c r="B161" s="71" t="s">
        <v>87</v>
      </c>
      <c r="C161" s="72"/>
      <c r="D161" s="18">
        <f>D10+D86</f>
        <v>3118386257</v>
      </c>
      <c r="E161" s="18">
        <f>E10+E86</f>
        <v>145149924.31</v>
      </c>
      <c r="F161" s="18">
        <f t="shared" si="6"/>
        <v>3263536181.3099999</v>
      </c>
      <c r="G161" s="18">
        <f>G10+G86</f>
        <v>1504866747.3200002</v>
      </c>
      <c r="H161" s="18">
        <f>H10+H86</f>
        <v>1441453721.97</v>
      </c>
      <c r="I161" s="18">
        <f t="shared" si="5"/>
        <v>1758669433.9899998</v>
      </c>
    </row>
    <row r="162" spans="1:10" ht="9.9499999999999993" customHeight="1" x14ac:dyDescent="0.25">
      <c r="B162" s="4"/>
      <c r="C162" s="5"/>
      <c r="D162" s="29"/>
      <c r="E162" s="29"/>
      <c r="F162" s="29"/>
      <c r="G162" s="29"/>
      <c r="H162" s="29"/>
      <c r="I162" s="29"/>
    </row>
    <row r="163" spans="1:10" s="45" customFormat="1" ht="9.9499999999999993" customHeight="1" x14ac:dyDescent="0.15">
      <c r="B163" s="46"/>
      <c r="C163" s="46"/>
      <c r="D163" s="47"/>
      <c r="E163" s="47"/>
      <c r="F163" s="47"/>
      <c r="G163" s="47"/>
      <c r="H163" s="47"/>
      <c r="I163" s="47"/>
    </row>
    <row r="164" spans="1:10" s="45" customFormat="1" ht="15" customHeight="1" x14ac:dyDescent="0.15">
      <c r="B164" s="73" t="s">
        <v>90</v>
      </c>
      <c r="C164" s="73"/>
      <c r="D164" s="73"/>
      <c r="E164" s="73"/>
      <c r="F164" s="73"/>
      <c r="G164" s="73"/>
      <c r="H164" s="73"/>
      <c r="I164" s="73"/>
    </row>
    <row r="165" spans="1:10" s="45" customFormat="1" ht="9.9499999999999993" customHeight="1" x14ac:dyDescent="0.15">
      <c r="B165" s="46"/>
      <c r="C165" s="46"/>
      <c r="D165" s="47"/>
      <c r="E165" s="47"/>
      <c r="F165" s="47"/>
      <c r="G165" s="47"/>
      <c r="H165" s="47"/>
      <c r="I165" s="47"/>
    </row>
    <row r="166" spans="1:10" s="45" customFormat="1" ht="9.9499999999999993" customHeight="1" x14ac:dyDescent="0.15">
      <c r="B166" s="46"/>
      <c r="C166" s="46"/>
      <c r="D166" s="47"/>
      <c r="E166" s="47"/>
      <c r="F166" s="47"/>
      <c r="G166" s="47"/>
      <c r="H166" s="47"/>
      <c r="I166" s="47"/>
    </row>
    <row r="167" spans="1:10" s="45" customFormat="1" ht="9.9499999999999993" customHeight="1" x14ac:dyDescent="0.15">
      <c r="B167" s="46"/>
      <c r="C167" s="46"/>
      <c r="D167" s="47"/>
      <c r="E167" s="47"/>
      <c r="F167" s="47"/>
      <c r="G167" s="47"/>
      <c r="H167" s="47"/>
      <c r="I167" s="47"/>
    </row>
    <row r="168" spans="1:10" ht="9.9499999999999993" customHeight="1" x14ac:dyDescent="0.25">
      <c r="B168" s="7"/>
      <c r="C168" s="7"/>
      <c r="D168" s="30"/>
      <c r="E168" s="30"/>
      <c r="F168" s="30"/>
      <c r="G168" s="30"/>
      <c r="H168" s="30"/>
      <c r="I168" s="30"/>
    </row>
    <row r="169" spans="1:10" ht="9.9499999999999993" customHeight="1" x14ac:dyDescent="0.25">
      <c r="B169" s="7"/>
      <c r="C169" s="7"/>
      <c r="D169" s="30"/>
      <c r="E169" s="30"/>
      <c r="F169" s="30"/>
      <c r="G169" s="30"/>
      <c r="H169" s="30"/>
      <c r="I169" s="30"/>
    </row>
    <row r="170" spans="1:10" s="40" customFormat="1" ht="9.9499999999999993" customHeight="1" x14ac:dyDescent="0.25">
      <c r="A170" s="36"/>
      <c r="B170" s="37"/>
      <c r="C170" s="37"/>
      <c r="D170" s="38"/>
      <c r="E170" s="38"/>
      <c r="F170" s="38"/>
      <c r="G170" s="38"/>
      <c r="H170" s="38"/>
      <c r="I170" s="38"/>
      <c r="J170" s="39"/>
    </row>
    <row r="171" spans="1:10" s="40" customFormat="1" ht="15" customHeight="1" x14ac:dyDescent="0.25">
      <c r="A171" s="36"/>
      <c r="B171" s="37"/>
      <c r="C171" s="13"/>
      <c r="D171" s="70"/>
      <c r="E171" s="70"/>
      <c r="F171" s="70"/>
      <c r="G171" s="70"/>
      <c r="H171" s="70"/>
      <c r="I171" s="70"/>
      <c r="J171" s="39"/>
    </row>
    <row r="172" spans="1:10" s="41" customFormat="1" ht="10.5" customHeight="1" x14ac:dyDescent="0.25">
      <c r="B172" s="42"/>
      <c r="C172" s="34"/>
      <c r="D172" s="48"/>
      <c r="E172" s="48"/>
      <c r="F172" s="48"/>
      <c r="G172" s="48"/>
      <c r="H172" s="48"/>
      <c r="I172" s="48"/>
    </row>
    <row r="173" spans="1:10" s="41" customFormat="1" ht="22.5" customHeight="1" x14ac:dyDescent="0.25">
      <c r="B173" s="42"/>
      <c r="C173" s="35"/>
      <c r="D173" s="49"/>
      <c r="E173" s="49"/>
      <c r="F173" s="49"/>
      <c r="G173" s="50"/>
      <c r="H173" s="50"/>
      <c r="I173" s="50"/>
    </row>
    <row r="174" spans="1:10" s="40" customFormat="1" ht="9.9499999999999993" customHeight="1" x14ac:dyDescent="0.25">
      <c r="A174" s="36"/>
      <c r="B174" s="36"/>
      <c r="C174" s="43"/>
      <c r="D174" s="44"/>
      <c r="E174" s="44"/>
      <c r="F174" s="44"/>
      <c r="G174" s="44"/>
      <c r="H174" s="44"/>
      <c r="I174" s="44"/>
      <c r="J174" s="39"/>
    </row>
    <row r="175" spans="1:10" hidden="1" x14ac:dyDescent="0.25">
      <c r="C175" s="6"/>
      <c r="D175" s="32"/>
      <c r="E175" s="32"/>
      <c r="F175" s="32"/>
      <c r="G175" s="32"/>
      <c r="H175" s="32"/>
      <c r="I175" s="32"/>
    </row>
    <row r="176" spans="1:10" hidden="1" x14ac:dyDescent="0.25">
      <c r="C176" s="6"/>
      <c r="D176" s="32"/>
      <c r="E176" s="32"/>
      <c r="F176" s="32"/>
      <c r="G176" s="32"/>
      <c r="H176" s="32"/>
      <c r="I176" s="32"/>
    </row>
    <row r="177" spans="1:10" x14ac:dyDescent="0.25">
      <c r="C177" s="6"/>
      <c r="D177" s="31"/>
      <c r="E177" s="31"/>
      <c r="F177" s="31"/>
      <c r="G177" s="31"/>
      <c r="H177" s="31"/>
      <c r="I177" s="31"/>
    </row>
    <row r="178" spans="1:10" x14ac:dyDescent="0.25">
      <c r="C178" s="6"/>
      <c r="D178" s="31"/>
      <c r="E178" s="31"/>
      <c r="F178" s="31"/>
      <c r="G178" s="31"/>
      <c r="H178" s="31"/>
      <c r="I178" s="31"/>
    </row>
    <row r="179" spans="1:10" s="8" customFormat="1" x14ac:dyDescent="0.25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 x14ac:dyDescent="0.25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 x14ac:dyDescent="0.25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 x14ac:dyDescent="0.25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 x14ac:dyDescent="0.25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1:10" ht="15" customHeight="1" x14ac:dyDescent="0.25">
      <c r="D184" s="33"/>
      <c r="E184" s="33"/>
      <c r="F184" s="33"/>
      <c r="G184" s="33"/>
      <c r="H184" s="33"/>
      <c r="I184" s="33"/>
    </row>
    <row r="185" spans="1:10" ht="15" customHeight="1" x14ac:dyDescent="0.25">
      <c r="D185" s="33"/>
      <c r="E185" s="33"/>
      <c r="F185" s="33"/>
      <c r="G185" s="33"/>
      <c r="H185" s="33"/>
      <c r="I185" s="33"/>
    </row>
    <row r="186" spans="1:10" ht="15" customHeight="1" x14ac:dyDescent="0.25">
      <c r="D186" s="33"/>
      <c r="E186" s="33"/>
      <c r="F186" s="33"/>
      <c r="G186" s="33"/>
      <c r="H186" s="33"/>
      <c r="I186" s="33"/>
    </row>
    <row r="187" spans="1:10" ht="15" customHeight="1" x14ac:dyDescent="0.25">
      <c r="D187" s="33"/>
      <c r="E187" s="33"/>
      <c r="F187" s="33"/>
      <c r="G187" s="33"/>
      <c r="H187" s="33"/>
      <c r="I187" s="33"/>
    </row>
    <row r="188" spans="1:10" ht="15" customHeight="1" x14ac:dyDescent="0.25">
      <c r="D188" s="33"/>
      <c r="E188" s="33"/>
      <c r="F188" s="33"/>
      <c r="G188" s="33"/>
      <c r="H188" s="33"/>
      <c r="I188" s="33"/>
    </row>
  </sheetData>
  <mergeCells count="38">
    <mergeCell ref="D171:F171"/>
    <mergeCell ref="G171:I171"/>
    <mergeCell ref="B161:C161"/>
    <mergeCell ref="B164:I164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1:I1"/>
    <mergeCell ref="B2:I2"/>
    <mergeCell ref="B3:I3"/>
    <mergeCell ref="B4:I4"/>
    <mergeCell ref="B5:I5"/>
    <mergeCell ref="D172:F172"/>
    <mergeCell ref="G172:I172"/>
    <mergeCell ref="D173:F173"/>
    <mergeCell ref="G173:I173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verticalDpi="598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2023-06-15T23:01:36Z</cp:lastPrinted>
  <dcterms:created xsi:type="dcterms:W3CDTF">2017-04-25T16:45:43Z</dcterms:created>
  <dcterms:modified xsi:type="dcterms:W3CDTF">2023-07-12T18:55:34Z</dcterms:modified>
</cp:coreProperties>
</file>