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CA75887E-4473-4212-8EF1-58331A02FD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3" i="2" l="1"/>
  <c r="D109" i="2" l="1"/>
  <c r="H109" i="2"/>
  <c r="G109" i="2"/>
  <c r="E109" i="2"/>
  <c r="G105" i="2" l="1"/>
  <c r="I103" i="2" l="1"/>
  <c r="G29" i="2" l="1"/>
  <c r="H29" i="2"/>
  <c r="K103" i="2" l="1"/>
  <c r="H49" i="2" l="1"/>
  <c r="D75" i="2" l="1"/>
  <c r="D108" i="2" l="1"/>
  <c r="D101" i="2"/>
  <c r="D105" i="2"/>
  <c r="H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G100" i="2" s="1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E100" i="2" l="1"/>
  <c r="H101" i="2"/>
  <c r="H108" i="2"/>
  <c r="D100" i="2"/>
  <c r="G101" i="2"/>
  <c r="G108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59" i="2"/>
  <c r="F39" i="2"/>
  <c r="F19" i="2"/>
  <c r="F63" i="2"/>
  <c r="F49" i="2"/>
  <c r="F100" i="2" s="1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I100" i="2" l="1"/>
  <c r="I75" i="2"/>
  <c r="I83" i="2" s="1"/>
  <c r="F108" i="2"/>
  <c r="F101" i="2"/>
  <c r="H107" i="2"/>
  <c r="H99" i="2"/>
  <c r="D107" i="2"/>
  <c r="D99" i="2"/>
  <c r="E107" i="2"/>
  <c r="E99" i="2"/>
  <c r="G104" i="2"/>
  <c r="G107" i="2"/>
  <c r="H104" i="2"/>
  <c r="F105" i="2"/>
  <c r="I105" i="2" s="1"/>
  <c r="L11" i="2"/>
  <c r="L39" i="2"/>
  <c r="L59" i="2"/>
  <c r="L29" i="2"/>
  <c r="K83" i="2"/>
  <c r="L19" i="2"/>
  <c r="L75" i="2"/>
  <c r="L49" i="2"/>
  <c r="D104" i="2"/>
  <c r="E104" i="2"/>
  <c r="F83" i="2"/>
  <c r="I101" i="2" l="1"/>
  <c r="I108" i="2"/>
  <c r="I107" i="2"/>
  <c r="I99" i="2"/>
  <c r="F107" i="2"/>
  <c r="F99" i="2"/>
  <c r="L83" i="2"/>
  <c r="F104" i="2"/>
  <c r="I104" i="2" s="1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<sst xmlns="http://schemas.openxmlformats.org/spreadsheetml/2006/main" count="96" uniqueCount="96">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</sst>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Font="1" applyFill="1" applyBorder="1" applyAlignment="1">
      <alignment horizontal="right" vertical="center"/>
    </xf>
    <xf numFmtId="43" fontId="3" fillId="2" borderId="6" xfId="1" applyFont="1" applyFill="1" applyBorder="1" applyAlignment="1">
      <alignment horizontal="right" vertical="center"/>
    </xf>
    <xf numFmtId="43" fontId="4" fillId="2" borderId="7" xfId="1" applyFont="1" applyFill="1" applyBorder="1" applyAlignment="1" applyProtection="1">
      <alignment horizontal="right" vertical="center"/>
      <protection locked="0"/>
    </xf>
    <xf numFmtId="43" fontId="4" fillId="2" borderId="8" xfId="1" applyFont="1" applyFill="1" applyBorder="1" applyAlignment="1" applyProtection="1">
      <alignment horizontal="right" vertical="center"/>
      <protection locked="0"/>
    </xf>
    <xf numFmtId="43" fontId="3" fillId="2" borderId="7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43" fontId="4" fillId="2" borderId="7" xfId="1" applyFont="1" applyFill="1" applyBorder="1" applyAlignment="1">
      <alignment horizontal="right" vertical="center"/>
    </xf>
    <xf numFmtId="43" fontId="4" fillId="2" borderId="8" xfId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Font="1" applyFill="1" applyBorder="1" applyAlignment="1">
      <alignment horizontal="right" vertical="center"/>
    </xf>
    <xf numFmtId="43" fontId="3" fillId="2" borderId="9" xfId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24875" y="16887825"/>
          <a:ext cx="29813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21"/>
  <sheetViews>
    <sheetView showGridLines="0" tabSelected="1" topLeftCell="A9" zoomScale="115" zoomScaleNormal="115" workbookViewId="0">
      <pane ySplit="2" topLeftCell="A20" activePane="bottomLeft" state="frozen"/>
      <selection activeCell="A9" sqref="A9"/>
      <selection pane="bottomLeft" activeCell="G137" sqref="G137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5" width="20.140625" style="1" bestFit="1" customWidth="1"/>
    <col min="6" max="6" width="20.42578125" style="1" bestFit="1" customWidth="1"/>
    <col min="7" max="7" width="19" style="1" bestFit="1" customWidth="1"/>
    <col min="8" max="8" width="19.42578125" style="1" bestFit="1" customWidth="1"/>
    <col min="9" max="9" width="20.710937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39" t="s">
        <v>83</v>
      </c>
      <c r="C2" s="40"/>
      <c r="D2" s="40"/>
      <c r="E2" s="40"/>
      <c r="F2" s="40"/>
      <c r="G2" s="40"/>
      <c r="H2" s="40"/>
      <c r="I2" s="41"/>
    </row>
    <row r="3" spans="2:14" ht="16.5" customHeight="1">
      <c r="B3" s="42" t="s">
        <v>4</v>
      </c>
      <c r="C3" s="43"/>
      <c r="D3" s="43"/>
      <c r="E3" s="43"/>
      <c r="F3" s="43"/>
      <c r="G3" s="43"/>
      <c r="H3" s="43"/>
      <c r="I3" s="44"/>
    </row>
    <row r="4" spans="2:14" ht="16.5" customHeight="1">
      <c r="B4" s="45" t="s">
        <v>80</v>
      </c>
      <c r="C4" s="46"/>
      <c r="D4" s="46"/>
      <c r="E4" s="46"/>
      <c r="F4" s="46"/>
      <c r="G4" s="46"/>
      <c r="H4" s="46"/>
      <c r="I4" s="47"/>
    </row>
    <row r="5" spans="2:14" ht="16.5" customHeight="1">
      <c r="B5" s="45" t="s">
        <v>95</v>
      </c>
      <c r="C5" s="46"/>
      <c r="D5" s="46"/>
      <c r="E5" s="46"/>
      <c r="F5" s="46"/>
      <c r="G5" s="46"/>
      <c r="H5" s="46"/>
      <c r="I5" s="47"/>
    </row>
    <row r="6" spans="2:14" ht="16.5" customHeight="1" thickBot="1">
      <c r="B6" s="48" t="s">
        <v>90</v>
      </c>
      <c r="C6" s="49"/>
      <c r="D6" s="49"/>
      <c r="E6" s="49"/>
      <c r="F6" s="49"/>
      <c r="G6" s="49"/>
      <c r="H6" s="49"/>
      <c r="I6" s="50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56" t="s">
        <v>5</v>
      </c>
      <c r="C8" s="57"/>
      <c r="D8" s="62" t="s">
        <v>6</v>
      </c>
      <c r="E8" s="63"/>
      <c r="F8" s="63"/>
      <c r="G8" s="63"/>
      <c r="H8" s="64"/>
      <c r="I8" s="51" t="s">
        <v>7</v>
      </c>
    </row>
    <row r="9" spans="2:14" ht="24.75" customHeight="1">
      <c r="B9" s="58"/>
      <c r="C9" s="59"/>
      <c r="D9" s="65" t="s">
        <v>8</v>
      </c>
      <c r="E9" s="67" t="s">
        <v>9</v>
      </c>
      <c r="F9" s="65" t="s">
        <v>0</v>
      </c>
      <c r="G9" s="65" t="s">
        <v>1</v>
      </c>
      <c r="H9" s="65" t="s">
        <v>10</v>
      </c>
      <c r="I9" s="52"/>
    </row>
    <row r="10" spans="2:14" ht="14.25" customHeight="1" thickBot="1">
      <c r="B10" s="60"/>
      <c r="C10" s="61"/>
      <c r="D10" s="66"/>
      <c r="E10" s="68"/>
      <c r="F10" s="66"/>
      <c r="G10" s="66"/>
      <c r="H10" s="66"/>
      <c r="I10" s="53"/>
    </row>
    <row r="11" spans="2:14" ht="14.25" customHeight="1">
      <c r="B11" s="54" t="s">
        <v>12</v>
      </c>
      <c r="C11" s="55"/>
      <c r="D11" s="16">
        <f t="shared" ref="D11:I11" si="0">SUM(D12:D18)</f>
        <v>215812201</v>
      </c>
      <c r="E11" s="16">
        <f t="shared" si="0"/>
        <v>-1.280568540096283E-9</v>
      </c>
      <c r="F11" s="16">
        <f t="shared" si="0"/>
        <v>215812201</v>
      </c>
      <c r="G11" s="16">
        <f t="shared" si="0"/>
        <v>50032598.32</v>
      </c>
      <c r="H11" s="16">
        <f t="shared" si="0"/>
        <v>48800454.250000007</v>
      </c>
      <c r="I11" s="17">
        <f t="shared" si="0"/>
        <v>165779602.67999998</v>
      </c>
      <c r="K11" s="7">
        <f>+H11+G11</f>
        <v>98833052.570000008</v>
      </c>
      <c r="L11" s="7">
        <f>+F11-K11</f>
        <v>116979148.42999999</v>
      </c>
      <c r="N11" s="7"/>
    </row>
    <row r="12" spans="2:14" ht="14.25" customHeight="1">
      <c r="B12" s="4"/>
      <c r="C12" s="3" t="s">
        <v>13</v>
      </c>
      <c r="D12" s="18">
        <v>71382022</v>
      </c>
      <c r="E12" s="18">
        <v>-2685245.18</v>
      </c>
      <c r="F12" s="18">
        <f t="shared" ref="F12:F17" si="1">D12+E12</f>
        <v>68696776.819999993</v>
      </c>
      <c r="G12" s="18">
        <v>14024691.83</v>
      </c>
      <c r="H12" s="18">
        <v>14024691.83</v>
      </c>
      <c r="I12" s="19">
        <f>F12-G12</f>
        <v>54672084.989999995</v>
      </c>
    </row>
    <row r="13" spans="2:14" ht="14.25" customHeight="1">
      <c r="B13" s="4"/>
      <c r="C13" s="3" t="s">
        <v>14</v>
      </c>
      <c r="D13" s="18">
        <v>30606306</v>
      </c>
      <c r="E13" s="18">
        <v>623773.55999999866</v>
      </c>
      <c r="F13" s="18">
        <f t="shared" si="1"/>
        <v>31230079.559999999</v>
      </c>
      <c r="G13" s="18">
        <v>7119362.9299999997</v>
      </c>
      <c r="H13" s="18">
        <v>5913545.8300000001</v>
      </c>
      <c r="I13" s="19">
        <f t="shared" ref="I13:I18" si="2">F13-G13</f>
        <v>24110716.629999999</v>
      </c>
    </row>
    <row r="14" spans="2:14" ht="14.25" customHeight="1">
      <c r="B14" s="4"/>
      <c r="C14" s="3" t="s">
        <v>15</v>
      </c>
      <c r="D14" s="18">
        <v>61604829</v>
      </c>
      <c r="E14" s="18">
        <v>1028327.5500000003</v>
      </c>
      <c r="F14" s="18">
        <f t="shared" si="1"/>
        <v>62633156.549999997</v>
      </c>
      <c r="G14" s="18">
        <v>14107278.51</v>
      </c>
      <c r="H14" s="18">
        <v>14094935.4</v>
      </c>
      <c r="I14" s="19">
        <f t="shared" si="2"/>
        <v>48525878.039999999</v>
      </c>
      <c r="K14" s="7"/>
    </row>
    <row r="15" spans="2:14" ht="14.25" customHeight="1">
      <c r="B15" s="4"/>
      <c r="C15" s="3" t="s">
        <v>16</v>
      </c>
      <c r="D15" s="18">
        <v>27840180</v>
      </c>
      <c r="E15" s="18">
        <v>108044.04000000004</v>
      </c>
      <c r="F15" s="18">
        <f t="shared" si="1"/>
        <v>27948224.039999999</v>
      </c>
      <c r="G15" s="18">
        <v>6740187.3099999996</v>
      </c>
      <c r="H15" s="18">
        <v>6740187.3099999996</v>
      </c>
      <c r="I15" s="19">
        <f t="shared" si="2"/>
        <v>21208036.73</v>
      </c>
    </row>
    <row r="16" spans="2:14" ht="14.25" customHeight="1">
      <c r="B16" s="4"/>
      <c r="C16" s="3" t="s">
        <v>17</v>
      </c>
      <c r="D16" s="18">
        <v>21342196</v>
      </c>
      <c r="E16" s="18">
        <v>621477.42999999993</v>
      </c>
      <c r="F16" s="18">
        <f t="shared" si="1"/>
        <v>21963673.43</v>
      </c>
      <c r="G16" s="18">
        <v>5844090.1399999997</v>
      </c>
      <c r="H16" s="18">
        <v>5830106.2800000003</v>
      </c>
      <c r="I16" s="19">
        <f t="shared" si="2"/>
        <v>16119583.289999999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>
      <c r="B18" s="4"/>
      <c r="C18" s="3" t="s">
        <v>19</v>
      </c>
      <c r="D18" s="18">
        <v>3036668</v>
      </c>
      <c r="E18" s="18">
        <v>303622.59999999998</v>
      </c>
      <c r="F18" s="18">
        <f>D18+E18</f>
        <v>3340290.6</v>
      </c>
      <c r="G18" s="18">
        <v>2196987.6</v>
      </c>
      <c r="H18" s="18">
        <v>2196987.6</v>
      </c>
      <c r="I18" s="19">
        <f t="shared" si="2"/>
        <v>1143303</v>
      </c>
    </row>
    <row r="19" spans="2:12" ht="14.25" customHeight="1">
      <c r="B19" s="35" t="s">
        <v>20</v>
      </c>
      <c r="C19" s="36"/>
      <c r="D19" s="20">
        <f t="shared" ref="D19:I19" si="3">SUM(D20:D28)</f>
        <v>15270570</v>
      </c>
      <c r="E19" s="20">
        <f t="shared" si="3"/>
        <v>0</v>
      </c>
      <c r="F19" s="20">
        <f t="shared" si="3"/>
        <v>15270570</v>
      </c>
      <c r="G19" s="20">
        <f t="shared" si="3"/>
        <v>32281.9</v>
      </c>
      <c r="H19" s="20">
        <f>SUM(H20:H28)</f>
        <v>32281.9</v>
      </c>
      <c r="I19" s="21">
        <f t="shared" si="3"/>
        <v>15238288.1</v>
      </c>
      <c r="K19" s="7">
        <f>+H19+G19</f>
        <v>64563.8</v>
      </c>
      <c r="L19" s="7">
        <f>+F19-K19</f>
        <v>15206006.199999999</v>
      </c>
    </row>
    <row r="20" spans="2:12" ht="24">
      <c r="B20" s="4"/>
      <c r="C20" s="3" t="s">
        <v>21</v>
      </c>
      <c r="D20" s="18">
        <v>8091156</v>
      </c>
      <c r="E20" s="18">
        <v>25000</v>
      </c>
      <c r="F20" s="22">
        <f t="shared" ref="F20:F28" si="4">D20+E20</f>
        <v>8116156</v>
      </c>
      <c r="G20" s="18">
        <v>22299</v>
      </c>
      <c r="H20" s="18">
        <v>22299</v>
      </c>
      <c r="I20" s="23">
        <f t="shared" ref="I20:I28" si="5">F20-G20</f>
        <v>8093857</v>
      </c>
    </row>
    <row r="21" spans="2:12" ht="14.25" customHeight="1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>
      <c r="B23" s="4"/>
      <c r="C23" s="3" t="s">
        <v>24</v>
      </c>
      <c r="D23" s="18">
        <v>1236444</v>
      </c>
      <c r="E23" s="18">
        <v>90713</v>
      </c>
      <c r="F23" s="22">
        <f t="shared" si="4"/>
        <v>1327157</v>
      </c>
      <c r="G23" s="18">
        <v>455</v>
      </c>
      <c r="H23" s="18">
        <v>455</v>
      </c>
      <c r="I23" s="23">
        <f t="shared" si="5"/>
        <v>1326702</v>
      </c>
    </row>
    <row r="24" spans="2:12" ht="14.25" customHeight="1">
      <c r="B24" s="4"/>
      <c r="C24" s="3" t="s">
        <v>25</v>
      </c>
      <c r="D24" s="18">
        <v>110000</v>
      </c>
      <c r="E24" s="18">
        <v>0</v>
      </c>
      <c r="F24" s="22">
        <f t="shared" si="4"/>
        <v>110000</v>
      </c>
      <c r="G24" s="18">
        <v>0</v>
      </c>
      <c r="H24" s="18">
        <v>0</v>
      </c>
      <c r="I24" s="23">
        <f t="shared" si="5"/>
        <v>110000</v>
      </c>
    </row>
    <row r="25" spans="2:12" ht="14.25" customHeight="1">
      <c r="B25" s="4"/>
      <c r="C25" s="3" t="s">
        <v>26</v>
      </c>
      <c r="D25" s="18">
        <v>1144261</v>
      </c>
      <c r="E25" s="18">
        <v>-95833</v>
      </c>
      <c r="F25" s="22">
        <f t="shared" si="4"/>
        <v>1048428</v>
      </c>
      <c r="G25" s="18">
        <v>0</v>
      </c>
      <c r="H25" s="18">
        <v>0</v>
      </c>
      <c r="I25" s="23">
        <f t="shared" si="5"/>
        <v>1048428</v>
      </c>
    </row>
    <row r="26" spans="2:12" ht="14.25" customHeight="1">
      <c r="B26" s="4"/>
      <c r="C26" s="3" t="s">
        <v>27</v>
      </c>
      <c r="D26" s="18">
        <v>3429946</v>
      </c>
      <c r="E26" s="18">
        <v>371766</v>
      </c>
      <c r="F26" s="22">
        <f t="shared" si="4"/>
        <v>3801712</v>
      </c>
      <c r="G26" s="18">
        <v>0</v>
      </c>
      <c r="H26" s="18">
        <v>0</v>
      </c>
      <c r="I26" s="23">
        <f t="shared" si="5"/>
        <v>3801712</v>
      </c>
    </row>
    <row r="27" spans="2:12" ht="14.25" customHeight="1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>
      <c r="B28" s="4"/>
      <c r="C28" s="3" t="s">
        <v>29</v>
      </c>
      <c r="D28" s="18">
        <v>1258763</v>
      </c>
      <c r="E28" s="18">
        <v>-391646</v>
      </c>
      <c r="F28" s="22">
        <f t="shared" si="4"/>
        <v>867117</v>
      </c>
      <c r="G28" s="18">
        <v>9527.9</v>
      </c>
      <c r="H28" s="18">
        <v>9527.9</v>
      </c>
      <c r="I28" s="23">
        <f t="shared" si="5"/>
        <v>857589.1</v>
      </c>
      <c r="K28" s="7"/>
    </row>
    <row r="29" spans="2:12" ht="14.25" customHeight="1">
      <c r="B29" s="35" t="s">
        <v>30</v>
      </c>
      <c r="C29" s="36"/>
      <c r="D29" s="20">
        <f t="shared" ref="D29:I29" si="6">SUM(D30:D38)</f>
        <v>94375687</v>
      </c>
      <c r="E29" s="20">
        <f t="shared" si="6"/>
        <v>0</v>
      </c>
      <c r="F29" s="20">
        <f t="shared" si="6"/>
        <v>94375687</v>
      </c>
      <c r="G29" s="20">
        <f t="shared" si="6"/>
        <v>29636899.939999994</v>
      </c>
      <c r="H29" s="20">
        <f t="shared" si="6"/>
        <v>12883488.920000002</v>
      </c>
      <c r="I29" s="21">
        <f t="shared" si="6"/>
        <v>64738787.060000002</v>
      </c>
      <c r="K29" s="7">
        <f>+H29+G29</f>
        <v>42520388.859999999</v>
      </c>
      <c r="L29" s="7">
        <f>+F29-K29</f>
        <v>51855298.140000001</v>
      </c>
    </row>
    <row r="30" spans="2:12" ht="14.25" customHeight="1">
      <c r="B30" s="4"/>
      <c r="C30" s="3" t="s">
        <v>31</v>
      </c>
      <c r="D30" s="18">
        <v>15221515</v>
      </c>
      <c r="E30" s="18">
        <v>891000</v>
      </c>
      <c r="F30" s="22">
        <f t="shared" ref="F30:F38" si="7">D30+E30</f>
        <v>16112515</v>
      </c>
      <c r="G30" s="18">
        <v>10296848.48</v>
      </c>
      <c r="H30" s="24">
        <v>3264903.88</v>
      </c>
      <c r="I30" s="23">
        <f t="shared" ref="I30:I38" si="8">F30-G30</f>
        <v>5815666.5199999996</v>
      </c>
    </row>
    <row r="31" spans="2:12" ht="14.25" customHeight="1">
      <c r="B31" s="4"/>
      <c r="C31" s="3" t="s">
        <v>32</v>
      </c>
      <c r="D31" s="18">
        <v>24813872</v>
      </c>
      <c r="E31" s="18">
        <v>10142.1</v>
      </c>
      <c r="F31" s="22">
        <f t="shared" si="7"/>
        <v>24824014.100000001</v>
      </c>
      <c r="G31" s="18">
        <v>10129364.359999999</v>
      </c>
      <c r="H31" s="24">
        <v>3223866.36</v>
      </c>
      <c r="I31" s="23">
        <f t="shared" si="8"/>
        <v>14694649.740000002</v>
      </c>
    </row>
    <row r="32" spans="2:12" ht="14.25" customHeight="1">
      <c r="B32" s="4"/>
      <c r="C32" s="3" t="s">
        <v>33</v>
      </c>
      <c r="D32" s="18">
        <v>18181269</v>
      </c>
      <c r="E32" s="18">
        <v>-1160267.51</v>
      </c>
      <c r="F32" s="22">
        <f t="shared" si="7"/>
        <v>17021001.489999998</v>
      </c>
      <c r="G32" s="18">
        <v>2147693.3199999998</v>
      </c>
      <c r="H32" s="24">
        <v>2147693.3199999998</v>
      </c>
      <c r="I32" s="23">
        <f t="shared" si="8"/>
        <v>14873308.169999998</v>
      </c>
    </row>
    <row r="33" spans="2:12" ht="14.25" customHeight="1">
      <c r="B33" s="4"/>
      <c r="C33" s="3" t="s">
        <v>34</v>
      </c>
      <c r="D33" s="18">
        <v>10118610</v>
      </c>
      <c r="E33" s="18">
        <v>-104602.59</v>
      </c>
      <c r="F33" s="22">
        <f t="shared" si="7"/>
        <v>10014007.41</v>
      </c>
      <c r="G33" s="18">
        <v>2506454.65</v>
      </c>
      <c r="H33" s="24">
        <v>2506454.65</v>
      </c>
      <c r="I33" s="23">
        <f t="shared" si="8"/>
        <v>7507552.7599999998</v>
      </c>
    </row>
    <row r="34" spans="2:12" ht="14.25" customHeight="1">
      <c r="B34" s="4"/>
      <c r="C34" s="3" t="s">
        <v>35</v>
      </c>
      <c r="D34" s="18">
        <v>20771968</v>
      </c>
      <c r="E34" s="18">
        <v>44724</v>
      </c>
      <c r="F34" s="22">
        <f t="shared" si="7"/>
        <v>20816692</v>
      </c>
      <c r="G34" s="18">
        <v>2985649.74</v>
      </c>
      <c r="H34" s="24">
        <v>761184.32</v>
      </c>
      <c r="I34" s="23">
        <f t="shared" si="8"/>
        <v>17831042.259999998</v>
      </c>
    </row>
    <row r="35" spans="2:12" ht="14.25" customHeight="1">
      <c r="B35" s="4"/>
      <c r="C35" s="3" t="s">
        <v>81</v>
      </c>
      <c r="D35" s="18">
        <v>104500</v>
      </c>
      <c r="E35" s="18">
        <v>42000</v>
      </c>
      <c r="F35" s="22">
        <f t="shared" si="7"/>
        <v>146500</v>
      </c>
      <c r="G35" s="18">
        <v>32002.080000000002</v>
      </c>
      <c r="H35" s="24">
        <v>32002.080000000002</v>
      </c>
      <c r="I35" s="23">
        <f t="shared" si="8"/>
        <v>114497.92</v>
      </c>
    </row>
    <row r="36" spans="2:12" ht="14.25" customHeight="1">
      <c r="B36" s="4"/>
      <c r="C36" s="3" t="s">
        <v>36</v>
      </c>
      <c r="D36" s="18">
        <v>714597</v>
      </c>
      <c r="E36" s="18">
        <v>-2174</v>
      </c>
      <c r="F36" s="22">
        <f t="shared" si="7"/>
        <v>712423</v>
      </c>
      <c r="G36" s="18">
        <v>38369.97</v>
      </c>
      <c r="H36" s="24">
        <v>38369.97</v>
      </c>
      <c r="I36" s="23">
        <f t="shared" si="8"/>
        <v>674053.03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279178</v>
      </c>
      <c r="F38" s="22">
        <f t="shared" si="7"/>
        <v>4728534</v>
      </c>
      <c r="G38" s="18">
        <v>1500517.34</v>
      </c>
      <c r="H38" s="24">
        <v>909014.34</v>
      </c>
      <c r="I38" s="23">
        <f t="shared" si="8"/>
        <v>3228016.66</v>
      </c>
      <c r="K38" s="7"/>
    </row>
    <row r="39" spans="2:12" ht="14.25" customHeight="1">
      <c r="B39" s="35" t="s">
        <v>3</v>
      </c>
      <c r="C39" s="36"/>
      <c r="D39" s="20">
        <f t="shared" ref="D39:I39" si="9">SUM(D40:D48)</f>
        <v>1807427799</v>
      </c>
      <c r="E39" s="20">
        <f t="shared" si="9"/>
        <v>0</v>
      </c>
      <c r="F39" s="20">
        <f t="shared" si="9"/>
        <v>1807427799</v>
      </c>
      <c r="G39" s="20">
        <f t="shared" si="9"/>
        <v>524325257.44</v>
      </c>
      <c r="H39" s="20">
        <f t="shared" si="9"/>
        <v>524089962.25</v>
      </c>
      <c r="I39" s="21">
        <f t="shared" si="9"/>
        <v>1283102541.5599999</v>
      </c>
      <c r="K39" s="7">
        <f>+H39+G39</f>
        <v>1048415219.6900001</v>
      </c>
      <c r="L39" s="7">
        <f>+F39-K39</f>
        <v>759012579.30999994</v>
      </c>
    </row>
    <row r="40" spans="2:12" ht="14.25" customHeight="1">
      <c r="B40" s="4"/>
      <c r="C40" s="3" t="s">
        <v>39</v>
      </c>
      <c r="D40" s="18">
        <v>641180296</v>
      </c>
      <c r="E40" s="18">
        <v>102538486.09999999</v>
      </c>
      <c r="F40" s="18">
        <f t="shared" ref="F40:F48" si="10">D40+E40</f>
        <v>743718782.10000002</v>
      </c>
      <c r="G40" s="18">
        <v>102538486.09999999</v>
      </c>
      <c r="H40" s="18">
        <v>102538486.09999999</v>
      </c>
      <c r="I40" s="19">
        <f>F40-G40</f>
        <v>641180296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8">
        <v>1132574</v>
      </c>
      <c r="E42" s="18">
        <v>552109.6</v>
      </c>
      <c r="F42" s="18">
        <f t="shared" si="10"/>
        <v>1684683.6</v>
      </c>
      <c r="G42" s="18">
        <v>835254.6</v>
      </c>
      <c r="H42" s="18">
        <v>599959.41</v>
      </c>
      <c r="I42" s="19">
        <f t="shared" si="11"/>
        <v>849429.00000000012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>
      <c r="B45" s="4"/>
      <c r="C45" s="3" t="s">
        <v>44</v>
      </c>
      <c r="D45" s="18">
        <v>1165114929</v>
      </c>
      <c r="E45" s="18">
        <v>-103090595.7</v>
      </c>
      <c r="F45" s="18">
        <f t="shared" si="10"/>
        <v>1062024333.3</v>
      </c>
      <c r="G45" s="18">
        <v>420951516.74000001</v>
      </c>
      <c r="H45" s="18">
        <v>420951516.74000001</v>
      </c>
      <c r="I45" s="19">
        <f t="shared" si="11"/>
        <v>641072816.55999994</v>
      </c>
    </row>
    <row r="46" spans="2:12" ht="14.25" customHeight="1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>
      <c r="B49" s="35" t="s">
        <v>48</v>
      </c>
      <c r="C49" s="36"/>
      <c r="D49" s="20">
        <f t="shared" ref="D49:I49" si="12">SUM(D50:D58)</f>
        <v>35500000</v>
      </c>
      <c r="E49" s="20">
        <f t="shared" si="12"/>
        <v>38000000</v>
      </c>
      <c r="F49" s="20">
        <f t="shared" si="12"/>
        <v>73500000</v>
      </c>
      <c r="G49" s="20">
        <f t="shared" si="12"/>
        <v>24638400</v>
      </c>
      <c r="H49" s="20">
        <f t="shared" si="12"/>
        <v>0</v>
      </c>
      <c r="I49" s="21">
        <f t="shared" si="12"/>
        <v>48861600</v>
      </c>
      <c r="K49" s="7">
        <f>+H49+G49</f>
        <v>24638400</v>
      </c>
      <c r="L49" s="7">
        <f>+F49-K49</f>
        <v>48861600</v>
      </c>
    </row>
    <row r="50" spans="2:12" ht="14.25" customHeight="1">
      <c r="B50" s="4"/>
      <c r="C50" s="3" t="s">
        <v>49</v>
      </c>
      <c r="D50" s="18">
        <v>27500000</v>
      </c>
      <c r="E50" s="18">
        <v>46000000</v>
      </c>
      <c r="F50" s="22">
        <f t="shared" ref="F50:F58" si="13">D50+E50</f>
        <v>73500000</v>
      </c>
      <c r="G50" s="18">
        <v>24638400</v>
      </c>
      <c r="H50" s="18">
        <v>0</v>
      </c>
      <c r="I50" s="23">
        <f t="shared" ref="I50:I58" si="14">F50-G50</f>
        <v>48861600</v>
      </c>
    </row>
    <row r="51" spans="2:12" ht="14.25" customHeight="1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>
      <c r="B55" s="4"/>
      <c r="C55" s="3" t="s">
        <v>54</v>
      </c>
      <c r="D55" s="18">
        <v>8000000</v>
      </c>
      <c r="E55" s="18">
        <v>-8000000</v>
      </c>
      <c r="F55" s="22">
        <f t="shared" si="13"/>
        <v>0</v>
      </c>
      <c r="G55" s="18"/>
      <c r="H55" s="18"/>
      <c r="I55" s="23">
        <f t="shared" si="14"/>
        <v>0</v>
      </c>
    </row>
    <row r="56" spans="2:12" ht="14.25" customHeight="1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>
      <c r="B59" s="35" t="s">
        <v>58</v>
      </c>
      <c r="C59" s="36"/>
      <c r="D59" s="20">
        <f t="shared" ref="D59:I59" si="15">SUM(D60:D62)</f>
        <v>0</v>
      </c>
      <c r="E59" s="20">
        <f t="shared" si="15"/>
        <v>0</v>
      </c>
      <c r="F59" s="20">
        <f t="shared" si="15"/>
        <v>0</v>
      </c>
      <c r="G59" s="20">
        <f t="shared" si="15"/>
        <v>0</v>
      </c>
      <c r="H59" s="20">
        <f t="shared" si="15"/>
        <v>0</v>
      </c>
      <c r="I59" s="21">
        <f t="shared" si="15"/>
        <v>0</v>
      </c>
      <c r="K59" s="7">
        <f>+H59+G59</f>
        <v>0</v>
      </c>
      <c r="L59" s="7">
        <f>+F59-K59</f>
        <v>0</v>
      </c>
    </row>
    <row r="60" spans="2:12" ht="14.25" customHeight="1">
      <c r="B60" s="4"/>
      <c r="C60" s="3" t="s">
        <v>59</v>
      </c>
      <c r="D60" s="18"/>
      <c r="E60" s="18">
        <v>0</v>
      </c>
      <c r="F60" s="22">
        <f>D60+E60</f>
        <v>0</v>
      </c>
      <c r="G60" s="18"/>
      <c r="H60" s="18"/>
      <c r="I60" s="23">
        <f>F60-G60</f>
        <v>0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35" t="s">
        <v>62</v>
      </c>
      <c r="C63" s="36"/>
      <c r="D63" s="20">
        <f t="shared" ref="D63:I63" si="16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>
      <c r="B71" s="35" t="s">
        <v>2</v>
      </c>
      <c r="C71" s="36"/>
      <c r="D71" s="20">
        <f t="shared" ref="D71:I71" si="19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35" t="s">
        <v>72</v>
      </c>
      <c r="C75" s="36"/>
      <c r="D75" s="20">
        <f>SUM(D76:D82)</f>
        <v>950000000</v>
      </c>
      <c r="E75" s="20">
        <f t="shared" ref="E75:I75" si="20">SUM(E76:E82)</f>
        <v>0</v>
      </c>
      <c r="F75" s="20">
        <f t="shared" si="20"/>
        <v>950000000</v>
      </c>
      <c r="G75" s="20">
        <f t="shared" si="20"/>
        <v>455378873.62</v>
      </c>
      <c r="H75" s="20">
        <f t="shared" si="20"/>
        <v>455378873.62</v>
      </c>
      <c r="I75" s="21">
        <f t="shared" si="20"/>
        <v>494621126.38</v>
      </c>
      <c r="K75" s="7">
        <f>+H75+G75</f>
        <v>910757747.24000001</v>
      </c>
      <c r="L75" s="7">
        <f>+F75-K75</f>
        <v>39242252.75999999</v>
      </c>
    </row>
    <row r="76" spans="2:12" ht="14.25" customHeight="1">
      <c r="B76" s="4"/>
      <c r="C76" s="3" t="s">
        <v>73</v>
      </c>
      <c r="D76" s="18">
        <v>520000000</v>
      </c>
      <c r="E76" s="18"/>
      <c r="F76" s="22">
        <f t="shared" ref="F76:F82" si="21">D76+E76</f>
        <v>520000000</v>
      </c>
      <c r="G76" s="18">
        <v>249651949.24000001</v>
      </c>
      <c r="H76" s="18">
        <v>249651949.24000001</v>
      </c>
      <c r="I76" s="23">
        <f t="shared" ref="I76:I82" si="22">F76-G76</f>
        <v>270348050.75999999</v>
      </c>
      <c r="K76" s="8"/>
    </row>
    <row r="77" spans="2:12" ht="14.25" customHeight="1">
      <c r="B77" s="4"/>
      <c r="C77" s="3" t="s">
        <v>74</v>
      </c>
      <c r="D77" s="18">
        <v>430000000</v>
      </c>
      <c r="E77" s="18"/>
      <c r="F77" s="22">
        <f t="shared" si="21"/>
        <v>430000000</v>
      </c>
      <c r="G77" s="18">
        <v>205726924.38</v>
      </c>
      <c r="H77" s="18">
        <v>205726924.38</v>
      </c>
      <c r="I77" s="23">
        <f t="shared" si="22"/>
        <v>224273075.62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>
      <c r="B82" s="4"/>
      <c r="C82" s="3" t="s">
        <v>79</v>
      </c>
      <c r="D82" s="18"/>
      <c r="E82" s="18"/>
      <c r="F82" s="22">
        <f t="shared" si="21"/>
        <v>0</v>
      </c>
      <c r="G82" s="18"/>
      <c r="H82" s="18"/>
      <c r="I82" s="25">
        <f t="shared" si="22"/>
        <v>0</v>
      </c>
      <c r="K82" s="7"/>
    </row>
    <row r="83" spans="2:12" ht="14.25" customHeight="1" thickBot="1">
      <c r="B83" s="5"/>
      <c r="C83" s="6" t="s">
        <v>11</v>
      </c>
      <c r="D83" s="26">
        <f t="shared" ref="D83:H83" si="23">D11+D19+D29+D39+D49+D59+D63+D71+D75</f>
        <v>3118386257</v>
      </c>
      <c r="E83" s="26">
        <f>E11+E19+E29+E39+E49+E59+E63+E71+E75</f>
        <v>38000000</v>
      </c>
      <c r="F83" s="26">
        <f t="shared" si="23"/>
        <v>3156386257</v>
      </c>
      <c r="G83" s="26">
        <f t="shared" si="23"/>
        <v>1084044311.22</v>
      </c>
      <c r="H83" s="26">
        <f t="shared" si="23"/>
        <v>1041185060.9400001</v>
      </c>
      <c r="I83" s="26">
        <f>I11+I19+I29+I39+I49+I59+I63+I71+I75</f>
        <v>2072341945.7799997</v>
      </c>
      <c r="K83" s="7">
        <f>+H83+G83</f>
        <v>2125229372.1600001</v>
      </c>
      <c r="L83" s="7">
        <f>+F83-K83</f>
        <v>1031156884.8399999</v>
      </c>
    </row>
    <row r="85" spans="2:12" s="28" customFormat="1" ht="15" customHeight="1"/>
    <row r="86" spans="2:12" s="28" customFormat="1" ht="12.75">
      <c r="B86" s="38" t="s">
        <v>91</v>
      </c>
      <c r="C86" s="38"/>
      <c r="D86" s="38"/>
      <c r="E86" s="38"/>
      <c r="F86" s="38"/>
      <c r="G86" s="38"/>
      <c r="H86" s="38"/>
      <c r="I86" s="38"/>
      <c r="J86" s="29"/>
      <c r="K86" s="29"/>
      <c r="L86" s="29"/>
    </row>
    <row r="87" spans="2:12" s="28" customFormat="1" ht="12.75">
      <c r="B87" s="34"/>
      <c r="C87" s="34"/>
      <c r="D87" s="34"/>
      <c r="E87" s="34"/>
      <c r="F87" s="34"/>
      <c r="G87" s="34"/>
      <c r="H87" s="34"/>
      <c r="I87" s="34"/>
      <c r="J87" s="29"/>
      <c r="K87" s="29"/>
      <c r="L87" s="29"/>
    </row>
    <row r="88" spans="2:12" s="28" customFormat="1" ht="12.75">
      <c r="B88" s="34"/>
      <c r="C88" s="34"/>
      <c r="D88" s="34"/>
      <c r="E88" s="34"/>
      <c r="F88" s="34"/>
      <c r="G88" s="34"/>
      <c r="H88" s="34"/>
      <c r="I88" s="34"/>
      <c r="J88" s="29"/>
      <c r="K88" s="29"/>
      <c r="L88" s="29"/>
    </row>
    <row r="89" spans="2:12" s="28" customFormat="1" ht="12.75">
      <c r="B89" s="34"/>
      <c r="C89" s="34"/>
      <c r="D89" s="34"/>
      <c r="E89" s="34"/>
      <c r="F89" s="34"/>
      <c r="G89" s="34"/>
      <c r="H89" s="34"/>
      <c r="I89" s="34"/>
      <c r="J89" s="29"/>
      <c r="K89" s="29"/>
      <c r="L89" s="29"/>
    </row>
    <row r="90" spans="2:12" s="28" customFormat="1" ht="12.75">
      <c r="B90" s="34"/>
      <c r="C90" s="34"/>
      <c r="D90" s="34"/>
      <c r="E90" s="34"/>
      <c r="F90" s="34"/>
      <c r="G90" s="34"/>
      <c r="H90" s="34"/>
      <c r="I90" s="34"/>
      <c r="J90" s="29"/>
      <c r="K90" s="29"/>
      <c r="L90" s="29"/>
    </row>
    <row r="91" spans="2:12" s="28" customFormat="1" ht="12.75">
      <c r="B91" s="34"/>
      <c r="C91" s="34"/>
      <c r="D91" s="34"/>
      <c r="E91" s="34"/>
      <c r="F91" s="34"/>
      <c r="G91" s="34"/>
      <c r="H91" s="34"/>
      <c r="I91" s="34"/>
      <c r="J91" s="29"/>
      <c r="K91" s="29"/>
      <c r="L91" s="29"/>
    </row>
    <row r="92" spans="2:12" s="28" customFormat="1" ht="12.75">
      <c r="B92" s="34"/>
      <c r="C92" s="34"/>
      <c r="D92" s="34"/>
      <c r="E92" s="34"/>
      <c r="F92" s="34"/>
      <c r="G92" s="34"/>
      <c r="H92" s="34"/>
      <c r="I92" s="34"/>
      <c r="J92" s="29"/>
      <c r="K92" s="29"/>
      <c r="L92" s="29"/>
    </row>
    <row r="93" spans="2:12" s="28" customFormat="1" ht="12.75">
      <c r="C93" s="30"/>
      <c r="D93" s="31"/>
      <c r="E93" s="31"/>
      <c r="G93" s="32"/>
      <c r="H93" s="32"/>
      <c r="I93" s="32"/>
    </row>
    <row r="94" spans="2:12" s="28" customFormat="1" ht="12.75">
      <c r="C94" s="31"/>
      <c r="D94" s="31"/>
      <c r="E94" s="31"/>
      <c r="F94" s="31"/>
      <c r="G94" s="33"/>
      <c r="H94" s="33"/>
      <c r="I94" s="33"/>
    </row>
    <row r="95" spans="2:12" s="28" customFormat="1" ht="12.75">
      <c r="C95" s="31"/>
      <c r="D95" s="31"/>
      <c r="E95" s="31"/>
      <c r="F95" s="31"/>
      <c r="G95" s="31"/>
      <c r="H95" s="31"/>
    </row>
    <row r="96" spans="2:12" s="28" customFormat="1" ht="15" customHeight="1">
      <c r="C96" s="31"/>
      <c r="D96" s="37"/>
      <c r="E96" s="37"/>
      <c r="F96" s="37"/>
      <c r="G96" s="31"/>
      <c r="H96" s="31"/>
    </row>
    <row r="97" spans="3:12" s="28" customFormat="1" ht="15" customHeight="1">
      <c r="C97" s="31"/>
      <c r="D97" s="37"/>
      <c r="E97" s="37"/>
      <c r="F97" s="37"/>
      <c r="G97" s="31"/>
      <c r="H97" s="31"/>
    </row>
    <row r="98" spans="3:12" hidden="1"/>
    <row r="99" spans="3:12" hidden="1">
      <c r="C99" s="1" t="s">
        <v>84</v>
      </c>
      <c r="D99" s="27">
        <f>+D83-D100-D101</f>
        <v>2132886257</v>
      </c>
      <c r="E99" s="27">
        <f t="shared" ref="E99:I99" si="24">+E83-E100-E101</f>
        <v>0</v>
      </c>
      <c r="F99" s="27">
        <f t="shared" si="24"/>
        <v>2132886257</v>
      </c>
      <c r="G99" s="27">
        <f t="shared" si="24"/>
        <v>604027037.60000002</v>
      </c>
      <c r="H99" s="27">
        <f t="shared" si="24"/>
        <v>585806187.32000005</v>
      </c>
      <c r="I99" s="27">
        <f t="shared" si="24"/>
        <v>1528859219.3999996</v>
      </c>
    </row>
    <row r="100" spans="3:12" hidden="1">
      <c r="C100" s="1" t="s">
        <v>85</v>
      </c>
      <c r="D100" s="27">
        <f>+D59+D49</f>
        <v>35500000</v>
      </c>
      <c r="E100" s="27">
        <f>+E59+E49</f>
        <v>38000000</v>
      </c>
      <c r="F100" s="27">
        <f t="shared" ref="F100:I100" si="25">+F59+F49</f>
        <v>73500000</v>
      </c>
      <c r="G100" s="27">
        <f t="shared" si="25"/>
        <v>24638400</v>
      </c>
      <c r="H100" s="27">
        <f t="shared" si="25"/>
        <v>0</v>
      </c>
      <c r="I100" s="27">
        <f t="shared" si="25"/>
        <v>48861600</v>
      </c>
    </row>
    <row r="101" spans="3:12" hidden="1">
      <c r="C101" s="1" t="s">
        <v>86</v>
      </c>
      <c r="D101" s="27">
        <f>+D75</f>
        <v>950000000</v>
      </c>
      <c r="E101" s="27">
        <f t="shared" ref="E101:I101" si="26">+E75</f>
        <v>0</v>
      </c>
      <c r="F101" s="27">
        <f t="shared" si="26"/>
        <v>950000000</v>
      </c>
      <c r="G101" s="27">
        <f t="shared" si="26"/>
        <v>455378873.62</v>
      </c>
      <c r="H101" s="27">
        <f t="shared" si="26"/>
        <v>455378873.62</v>
      </c>
      <c r="I101" s="27">
        <f t="shared" si="26"/>
        <v>494621126.38</v>
      </c>
    </row>
    <row r="102" spans="3:12" hidden="1">
      <c r="D102" s="27"/>
      <c r="E102" s="27"/>
      <c r="F102" s="27"/>
      <c r="G102" s="27"/>
      <c r="H102" s="27"/>
      <c r="I102" s="27"/>
    </row>
    <row r="103" spans="3:12" hidden="1">
      <c r="C103" s="1" t="s">
        <v>87</v>
      </c>
      <c r="D103" s="27">
        <v>4344304</v>
      </c>
      <c r="E103" s="27">
        <v>0</v>
      </c>
      <c r="F103" s="27">
        <f>D103+E103</f>
        <v>4344304</v>
      </c>
      <c r="G103" s="27">
        <v>895173.08</v>
      </c>
      <c r="H103" s="27">
        <v>895173.08</v>
      </c>
      <c r="I103" s="27">
        <f>+F103-H103</f>
        <v>3449130.92</v>
      </c>
      <c r="K103" s="15">
        <f>+G103-H103</f>
        <v>0</v>
      </c>
    </row>
    <row r="104" spans="3:12" hidden="1">
      <c r="C104" s="1" t="s">
        <v>88</v>
      </c>
      <c r="D104" s="27">
        <f>+D83-D103-D75</f>
        <v>2164041953</v>
      </c>
      <c r="E104" s="27">
        <f t="shared" ref="E104:F104" si="27">+E83-E103-E75</f>
        <v>38000000</v>
      </c>
      <c r="F104" s="27">
        <f t="shared" si="27"/>
        <v>2202041953</v>
      </c>
      <c r="G104" s="27">
        <f>+G83-G103-G75</f>
        <v>627770264.5200001</v>
      </c>
      <c r="H104" s="27">
        <f>+H83-H103-H75</f>
        <v>584911014.24000001</v>
      </c>
      <c r="I104" s="27">
        <f>F104-G104</f>
        <v>1574271688.48</v>
      </c>
    </row>
    <row r="105" spans="3:12" hidden="1">
      <c r="C105" s="1" t="s">
        <v>89</v>
      </c>
      <c r="D105" s="27">
        <f>+D75</f>
        <v>950000000</v>
      </c>
      <c r="E105" s="27">
        <f t="shared" ref="E105:F105" si="28">+E75</f>
        <v>0</v>
      </c>
      <c r="F105" s="27">
        <f t="shared" si="28"/>
        <v>950000000</v>
      </c>
      <c r="G105" s="27">
        <f>+G76+G77</f>
        <v>455378873.62</v>
      </c>
      <c r="H105" s="27">
        <f>+H76+H77</f>
        <v>455378873.62</v>
      </c>
      <c r="I105" s="27">
        <f>F105-G105</f>
        <v>494621126.38</v>
      </c>
      <c r="J105" s="10"/>
    </row>
    <row r="106" spans="3:12" hidden="1">
      <c r="D106" s="27"/>
      <c r="E106" s="27"/>
      <c r="F106" s="27"/>
      <c r="G106" s="27"/>
      <c r="H106" s="27"/>
      <c r="I106" s="27"/>
      <c r="J106" s="10"/>
    </row>
    <row r="107" spans="3:12" hidden="1">
      <c r="C107" s="1" t="s">
        <v>92</v>
      </c>
      <c r="D107" s="27">
        <f>D83-D75</f>
        <v>2168386257</v>
      </c>
      <c r="E107" s="27">
        <f t="shared" ref="E107:I107" si="29">E83-E75</f>
        <v>38000000</v>
      </c>
      <c r="F107" s="27">
        <f t="shared" si="29"/>
        <v>2206386257</v>
      </c>
      <c r="G107" s="27">
        <f t="shared" si="29"/>
        <v>628665437.60000002</v>
      </c>
      <c r="H107" s="27">
        <f t="shared" si="29"/>
        <v>585806187.32000005</v>
      </c>
      <c r="I107" s="27">
        <f t="shared" si="29"/>
        <v>1577720819.3999996</v>
      </c>
      <c r="J107" s="10"/>
    </row>
    <row r="108" spans="3:12" hidden="1">
      <c r="C108" s="1" t="s">
        <v>93</v>
      </c>
      <c r="D108" s="27">
        <f>D75-D82</f>
        <v>950000000</v>
      </c>
      <c r="E108" s="27">
        <f t="shared" ref="E108:I108" si="30">E75-E82</f>
        <v>0</v>
      </c>
      <c r="F108" s="27">
        <f t="shared" si="30"/>
        <v>950000000</v>
      </c>
      <c r="G108" s="27">
        <f t="shared" si="30"/>
        <v>455378873.62</v>
      </c>
      <c r="H108" s="27">
        <f t="shared" si="30"/>
        <v>455378873.62</v>
      </c>
      <c r="I108" s="27">
        <f t="shared" si="30"/>
        <v>494621126.38</v>
      </c>
      <c r="J108" s="9"/>
    </row>
    <row r="109" spans="3:12" hidden="1">
      <c r="C109" s="1" t="s">
        <v>94</v>
      </c>
      <c r="D109" s="10">
        <f>+D82</f>
        <v>0</v>
      </c>
      <c r="E109" s="10">
        <f>+E82</f>
        <v>0</v>
      </c>
      <c r="F109" s="10">
        <f>+F82</f>
        <v>0</v>
      </c>
      <c r="G109" s="10">
        <f t="shared" ref="G109:I109" si="31">+G82</f>
        <v>0</v>
      </c>
      <c r="H109" s="10">
        <f t="shared" si="31"/>
        <v>0</v>
      </c>
      <c r="I109" s="10">
        <f t="shared" si="31"/>
        <v>0</v>
      </c>
      <c r="J109" s="10"/>
    </row>
    <row r="110" spans="3:12" hidden="1">
      <c r="D110" s="11"/>
      <c r="E110" s="11"/>
      <c r="F110" s="11"/>
      <c r="G110" s="11"/>
      <c r="H110" s="11"/>
      <c r="I110" s="11"/>
    </row>
    <row r="111" spans="3:12" hidden="1">
      <c r="D111" s="7"/>
      <c r="E111" s="7"/>
      <c r="F111" s="7"/>
      <c r="G111" s="7"/>
      <c r="H111" s="14"/>
      <c r="I111" s="8"/>
      <c r="J111" s="8"/>
      <c r="K111" s="8"/>
      <c r="L111" s="8"/>
    </row>
    <row r="112" spans="3:12">
      <c r="D112" s="12"/>
      <c r="E112" s="12"/>
      <c r="F112" s="12"/>
      <c r="G112" s="12"/>
      <c r="H112" s="12"/>
      <c r="I112" s="8"/>
      <c r="J112" s="8"/>
      <c r="K112" s="8"/>
      <c r="L112" s="8"/>
    </row>
    <row r="113" spans="4:9">
      <c r="D113" s="7"/>
      <c r="E113" s="7"/>
      <c r="F113" s="7"/>
      <c r="G113" s="7"/>
      <c r="H113" s="7"/>
      <c r="I113" s="7"/>
    </row>
    <row r="114" spans="4:9">
      <c r="D114" s="7"/>
      <c r="E114" s="7"/>
      <c r="F114" s="7"/>
      <c r="G114" s="7"/>
      <c r="H114" s="7"/>
      <c r="I114" s="7"/>
    </row>
    <row r="115" spans="4:9">
      <c r="D115" s="7"/>
      <c r="E115" s="7"/>
      <c r="F115" s="7"/>
      <c r="G115" s="7"/>
      <c r="H115" s="7"/>
      <c r="I115" s="7"/>
    </row>
    <row r="116" spans="4:9">
      <c r="D116" s="13"/>
      <c r="E116" s="13"/>
      <c r="F116" s="13"/>
      <c r="G116" s="13"/>
      <c r="H116" s="13"/>
      <c r="I116" s="13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2023-03-22T01:39:05Z</cp:lastPrinted>
  <dcterms:created xsi:type="dcterms:W3CDTF">2014-09-04T16:46:21Z</dcterms:created>
  <dcterms:modified xsi:type="dcterms:W3CDTF">2023-04-25T15:48:43Z</dcterms:modified>
</cp:coreProperties>
</file>