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<sst xmlns="http://schemas.openxmlformats.org/spreadsheetml/2006/main" count="165" uniqueCount="92">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</sst>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173</xdr:row>
      <xdr:rowOff>16565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629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54" t="s">
        <v>0</v>
      </c>
      <c r="C1" s="54"/>
      <c r="D1" s="54"/>
      <c r="E1" s="54"/>
      <c r="F1" s="54"/>
      <c r="G1" s="54"/>
      <c r="H1" s="54"/>
      <c r="I1" s="54"/>
    </row>
    <row r="2" spans="2:10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>
      <c r="B7" s="68" t="s">
        <v>89</v>
      </c>
      <c r="C7" s="69"/>
      <c r="D7" s="69"/>
      <c r="E7" s="69"/>
      <c r="F7" s="69"/>
      <c r="G7" s="69"/>
      <c r="H7" s="69"/>
      <c r="I7" s="70"/>
    </row>
    <row r="8" spans="2:10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>
      <c r="B10" s="72" t="s">
        <v>12</v>
      </c>
      <c r="C10" s="73"/>
      <c r="D10" s="17">
        <f>D11+D19+D29+D39+D49+D59+D63+D72+D76</f>
        <v>2437471006.6500001</v>
      </c>
      <c r="E10" s="17">
        <f>E11+E19+E29+E39+E49+E59+E63+E72+E76</f>
        <v>301167256.20000011</v>
      </c>
      <c r="F10" s="17">
        <f>D10+E10</f>
        <v>2738638262.8500004</v>
      </c>
      <c r="G10" s="17">
        <f>G11+G19+G29+G39+G49+G59+G63+G72+G76</f>
        <v>2289645821.96</v>
      </c>
      <c r="H10" s="17">
        <f>H11+H19+H29+H39+H49+H59+H63+H72+H76</f>
        <v>2198563263.1799998</v>
      </c>
      <c r="I10" s="18">
        <f>F10-G10</f>
        <v>448992440.89000034</v>
      </c>
    </row>
    <row r="11" spans="2:10" ht="12.6" customHeight="1">
      <c r="B11" s="52" t="s">
        <v>13</v>
      </c>
      <c r="C11" s="53"/>
      <c r="D11" s="19">
        <f>SUM(D12:D18)</f>
        <v>158696115</v>
      </c>
      <c r="E11" s="19">
        <f>SUM(E12:E18)</f>
        <v>4.3655745685100555E-10</v>
      </c>
      <c r="F11" s="18">
        <f t="shared" ref="F11:F74" si="0">D11+E11</f>
        <v>158696115</v>
      </c>
      <c r="G11" s="20">
        <f>SUM(G12:G18)</f>
        <v>104577543.64</v>
      </c>
      <c r="H11" s="20">
        <f>SUM(H12:H18)</f>
        <v>104522987.66</v>
      </c>
      <c r="I11" s="18">
        <f>F11-G11</f>
        <v>54118571.359999999</v>
      </c>
      <c r="J11" s="16">
        <f>+I11/F11</f>
        <v>0.34102014003304365</v>
      </c>
    </row>
    <row r="12" spans="2:10" ht="12.6" customHeight="1">
      <c r="B12" s="2"/>
      <c r="C12" s="3" t="s">
        <v>14</v>
      </c>
      <c r="D12" s="21">
        <v>63791905</v>
      </c>
      <c r="E12" s="22">
        <v>-4160254.2899999996</v>
      </c>
      <c r="F12" s="22">
        <f t="shared" si="0"/>
        <v>59631650.710000001</v>
      </c>
      <c r="G12" s="22">
        <v>41759004.079999998</v>
      </c>
      <c r="H12" s="22">
        <v>41758061.439999998</v>
      </c>
      <c r="I12" s="23">
        <f>F12-G12</f>
        <v>17872646.630000003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54410799</v>
      </c>
      <c r="E14" s="22">
        <v>496039.67999999993</v>
      </c>
      <c r="F14" s="22">
        <f t="shared" si="0"/>
        <v>54906838.68</v>
      </c>
      <c r="G14" s="22">
        <v>31285507.07</v>
      </c>
      <c r="H14" s="22">
        <v>31241720.379999999</v>
      </c>
      <c r="I14" s="23">
        <f>F14-G14</f>
        <v>23621331.609999999</v>
      </c>
    </row>
    <row r="15" spans="2:10" ht="12.6" customHeight="1">
      <c r="B15" s="2"/>
      <c r="C15" s="3" t="s">
        <v>17</v>
      </c>
      <c r="D15" s="21">
        <v>18426372</v>
      </c>
      <c r="E15" s="22">
        <v>2069808.81</v>
      </c>
      <c r="F15" s="22">
        <f t="shared" si="0"/>
        <v>20496180.809999999</v>
      </c>
      <c r="G15" s="22">
        <v>15059414.99</v>
      </c>
      <c r="H15" s="22">
        <v>15059414.99</v>
      </c>
      <c r="I15" s="23">
        <f t="shared" ref="I15:I78" si="1">F15-G15</f>
        <v>5436765.8199999984</v>
      </c>
    </row>
    <row r="16" spans="2:10" ht="12.6" customHeight="1">
      <c r="B16" s="2"/>
      <c r="C16" s="3" t="s">
        <v>18</v>
      </c>
      <c r="D16" s="21">
        <v>19030371</v>
      </c>
      <c r="E16" s="22">
        <v>1594164.0299999998</v>
      </c>
      <c r="F16" s="22">
        <f t="shared" si="0"/>
        <v>20624535.030000001</v>
      </c>
      <c r="G16" s="22">
        <v>13654394.73</v>
      </c>
      <c r="H16" s="22">
        <v>13644800.369999999</v>
      </c>
      <c r="I16" s="23">
        <f t="shared" si="1"/>
        <v>6970140.3000000007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3036668</v>
      </c>
      <c r="E18" s="22">
        <v>241.76999999998952</v>
      </c>
      <c r="F18" s="22">
        <f t="shared" si="0"/>
        <v>3036909.77</v>
      </c>
      <c r="G18" s="22">
        <v>2819222.77</v>
      </c>
      <c r="H18" s="22">
        <v>2818990.48</v>
      </c>
      <c r="I18" s="23">
        <f t="shared" si="1"/>
        <v>217687</v>
      </c>
    </row>
    <row r="19" spans="2:10" ht="12.6" customHeight="1">
      <c r="B19" s="52" t="s">
        <v>21</v>
      </c>
      <c r="C19" s="53"/>
      <c r="D19" s="24">
        <f>D20+D21+D22+D23+D24+D25+D26+D27+D28</f>
        <v>13882336</v>
      </c>
      <c r="E19" s="24">
        <f>E20+E21+E22+E23+E24+E25+E26+E27+E28</f>
        <v>-1.6007106751203537E-10</v>
      </c>
      <c r="F19" s="24">
        <f t="shared" si="0"/>
        <v>13882336</v>
      </c>
      <c r="G19" s="24">
        <f>SUM(G20:G28)</f>
        <v>9351464.4399999976</v>
      </c>
      <c r="H19" s="24">
        <f>SUM(H20:H28)</f>
        <v>8276636.1900000004</v>
      </c>
      <c r="I19" s="18">
        <f t="shared" si="1"/>
        <v>4530871.5600000024</v>
      </c>
      <c r="J19" s="16">
        <f>+I19/F19</f>
        <v>0.32637673947669921</v>
      </c>
    </row>
    <row r="20" spans="2:10" ht="12.6" customHeight="1">
      <c r="B20" s="2"/>
      <c r="C20" s="3" t="s">
        <v>22</v>
      </c>
      <c r="D20" s="22">
        <v>8091156</v>
      </c>
      <c r="E20" s="22">
        <v>556500.40999999992</v>
      </c>
      <c r="F20" s="22">
        <f t="shared" si="0"/>
        <v>8647656.4100000001</v>
      </c>
      <c r="G20" s="22">
        <v>6769701.6799999997</v>
      </c>
      <c r="H20" s="22">
        <v>6408125.1699999999</v>
      </c>
      <c r="I20" s="23">
        <f t="shared" si="1"/>
        <v>1877954.7300000004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1236444</v>
      </c>
      <c r="E23" s="22">
        <v>88822.809999999969</v>
      </c>
      <c r="F23" s="22">
        <f t="shared" si="0"/>
        <v>1325266.81</v>
      </c>
      <c r="G23" s="22">
        <v>832364.69</v>
      </c>
      <c r="H23" s="22">
        <v>452574.96</v>
      </c>
      <c r="I23" s="23">
        <f t="shared" si="1"/>
        <v>492902.12000000011</v>
      </c>
    </row>
    <row r="24" spans="2:10" ht="12.6" customHeight="1">
      <c r="B24" s="2"/>
      <c r="C24" s="3" t="s">
        <v>26</v>
      </c>
      <c r="D24" s="22">
        <v>110000</v>
      </c>
      <c r="E24" s="22">
        <v>-80000</v>
      </c>
      <c r="F24" s="22">
        <f t="shared" si="0"/>
        <v>30000</v>
      </c>
      <c r="G24" s="22">
        <v>0</v>
      </c>
      <c r="H24" s="22">
        <v>0</v>
      </c>
      <c r="I24" s="23">
        <f t="shared" si="1"/>
        <v>30000</v>
      </c>
    </row>
    <row r="25" spans="2:10" ht="12.6" customHeight="1">
      <c r="B25" s="2"/>
      <c r="C25" s="3" t="s">
        <v>27</v>
      </c>
      <c r="D25" s="22">
        <v>1144261</v>
      </c>
      <c r="E25" s="22">
        <v>-190401.75</v>
      </c>
      <c r="F25" s="22">
        <f t="shared" si="0"/>
        <v>953859.25</v>
      </c>
      <c r="G25" s="22">
        <v>613169.28</v>
      </c>
      <c r="H25" s="22">
        <v>463169.28000000003</v>
      </c>
      <c r="I25" s="23">
        <f t="shared" si="1"/>
        <v>340689.97</v>
      </c>
    </row>
    <row r="26" spans="2:10" ht="12.6" customHeight="1">
      <c r="B26" s="2"/>
      <c r="C26" s="3" t="s">
        <v>28</v>
      </c>
      <c r="D26" s="22">
        <v>2041712</v>
      </c>
      <c r="E26" s="22">
        <v>-462719.59</v>
      </c>
      <c r="F26" s="22">
        <f t="shared" si="0"/>
        <v>1578992.41</v>
      </c>
      <c r="G26" s="22">
        <v>627776.25</v>
      </c>
      <c r="H26" s="22">
        <v>626725.25</v>
      </c>
      <c r="I26" s="23">
        <f t="shared" si="1"/>
        <v>951216.15999999992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1258763</v>
      </c>
      <c r="E28" s="22">
        <v>87798.12000000001</v>
      </c>
      <c r="F28" s="22">
        <f t="shared" si="0"/>
        <v>1346561.12</v>
      </c>
      <c r="G28" s="22">
        <v>508452.54</v>
      </c>
      <c r="H28" s="22">
        <v>326041.53000000003</v>
      </c>
      <c r="I28" s="23">
        <f t="shared" si="1"/>
        <v>838108.58000000007</v>
      </c>
    </row>
    <row r="29" spans="2:10" ht="12.6" customHeight="1">
      <c r="B29" s="52" t="s">
        <v>31</v>
      </c>
      <c r="C29" s="53"/>
      <c r="D29" s="24">
        <f>D30+D31+D32+D33+D34+D35+D36+D37+D38</f>
        <v>85796079</v>
      </c>
      <c r="E29" s="24">
        <f>E30+E31+E32+E33+E34+E35+E36+E37+E38</f>
        <v>0</v>
      </c>
      <c r="F29" s="24">
        <f t="shared" si="0"/>
        <v>85796079</v>
      </c>
      <c r="G29" s="24">
        <f>SUM(G30:G38)</f>
        <v>55213442.20000001</v>
      </c>
      <c r="H29" s="24">
        <f>SUM(H30:H38)</f>
        <v>49469743.950000003</v>
      </c>
      <c r="I29" s="18">
        <f t="shared" si="1"/>
        <v>30582636.79999999</v>
      </c>
      <c r="J29" s="16">
        <f>+I29/F29</f>
        <v>0.35645727819333084</v>
      </c>
    </row>
    <row r="30" spans="2:10" ht="12.6" customHeight="1">
      <c r="B30" s="2"/>
      <c r="C30" s="3" t="s">
        <v>32</v>
      </c>
      <c r="D30" s="22">
        <v>15221515</v>
      </c>
      <c r="E30" s="22">
        <v>3019299.19</v>
      </c>
      <c r="F30" s="22">
        <f t="shared" si="0"/>
        <v>18240814.190000001</v>
      </c>
      <c r="G30" s="22">
        <v>11302524.98</v>
      </c>
      <c r="H30" s="22">
        <v>8566024.4199999999</v>
      </c>
      <c r="I30" s="23">
        <f t="shared" si="1"/>
        <v>6938289.2100000009</v>
      </c>
    </row>
    <row r="31" spans="2:10" ht="12.6" customHeight="1">
      <c r="B31" s="2"/>
      <c r="C31" s="3" t="s">
        <v>33</v>
      </c>
      <c r="D31" s="22">
        <v>20524068</v>
      </c>
      <c r="E31" s="22">
        <v>-402622.13</v>
      </c>
      <c r="F31" s="22">
        <f t="shared" si="0"/>
        <v>20121445.870000001</v>
      </c>
      <c r="G31" s="22">
        <v>15246573.01</v>
      </c>
      <c r="H31" s="22">
        <v>15182773.01</v>
      </c>
      <c r="I31" s="23">
        <f t="shared" si="1"/>
        <v>4874872.8600000013</v>
      </c>
    </row>
    <row r="32" spans="2:10" ht="12.6" customHeight="1">
      <c r="B32" s="2"/>
      <c r="C32" s="3" t="s">
        <v>34</v>
      </c>
      <c r="D32" s="22">
        <v>18181269</v>
      </c>
      <c r="E32" s="22">
        <v>-2198313.7000000002</v>
      </c>
      <c r="F32" s="22">
        <f t="shared" si="0"/>
        <v>15982955.300000001</v>
      </c>
      <c r="G32" s="22">
        <v>8987621.7699999996</v>
      </c>
      <c r="H32" s="22">
        <v>8127260.7599999998</v>
      </c>
      <c r="I32" s="23">
        <f t="shared" si="1"/>
        <v>6995333.5300000012</v>
      </c>
    </row>
    <row r="33" spans="2:10" ht="12.6" customHeight="1">
      <c r="B33" s="2"/>
      <c r="C33" s="3" t="s">
        <v>35</v>
      </c>
      <c r="D33" s="22">
        <v>10118610</v>
      </c>
      <c r="E33" s="22">
        <v>1186165.5</v>
      </c>
      <c r="F33" s="22">
        <f>D33+E33</f>
        <v>11304775.5</v>
      </c>
      <c r="G33" s="22">
        <v>7656285.2800000003</v>
      </c>
      <c r="H33" s="22">
        <v>7656285.2800000003</v>
      </c>
      <c r="I33" s="23">
        <f t="shared" si="1"/>
        <v>3648490.2199999997</v>
      </c>
    </row>
    <row r="34" spans="2:10" ht="12.6" customHeight="1">
      <c r="B34" s="2"/>
      <c r="C34" s="3" t="s">
        <v>36</v>
      </c>
      <c r="D34" s="22">
        <v>16482164</v>
      </c>
      <c r="E34" s="22">
        <v>-1348807.8599999999</v>
      </c>
      <c r="F34" s="22">
        <f>D34+E34</f>
        <v>15133356.140000001</v>
      </c>
      <c r="G34" s="22">
        <v>8932042.7899999991</v>
      </c>
      <c r="H34" s="22">
        <v>7180905.0999999996</v>
      </c>
      <c r="I34" s="23">
        <f t="shared" si="1"/>
        <v>6201313.3500000015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76549.52</v>
      </c>
      <c r="H35" s="22">
        <v>76549.52</v>
      </c>
      <c r="I35" s="23">
        <f t="shared" si="1"/>
        <v>27950.479999999996</v>
      </c>
    </row>
    <row r="36" spans="2:10" ht="12.6" customHeight="1">
      <c r="B36" s="2"/>
      <c r="C36" s="3" t="s">
        <v>38</v>
      </c>
      <c r="D36" s="22">
        <v>714597</v>
      </c>
      <c r="E36" s="22">
        <v>0</v>
      </c>
      <c r="F36" s="22">
        <f t="shared" si="0"/>
        <v>714597</v>
      </c>
      <c r="G36" s="22">
        <v>93676.9</v>
      </c>
      <c r="H36" s="22">
        <v>84864.91</v>
      </c>
      <c r="I36" s="23">
        <f t="shared" si="1"/>
        <v>620920.1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-255721</v>
      </c>
      <c r="F38" s="22">
        <f t="shared" si="0"/>
        <v>4193635</v>
      </c>
      <c r="G38" s="22">
        <v>2918167.95</v>
      </c>
      <c r="H38" s="22">
        <v>2595080.9500000002</v>
      </c>
      <c r="I38" s="23">
        <f t="shared" si="1"/>
        <v>1275467.0499999998</v>
      </c>
    </row>
    <row r="39" spans="2:10" ht="12.6" customHeight="1">
      <c r="B39" s="52" t="s">
        <v>41</v>
      </c>
      <c r="C39" s="53"/>
      <c r="D39" s="24">
        <f>D40+D41+D42+D43+D44+D45+D46+D47+D48</f>
        <v>1265155473</v>
      </c>
      <c r="E39" s="24">
        <f>E40+E41+E42+E43+E44+E45+E46+E47+E48</f>
        <v>1.1920928955078125E-7</v>
      </c>
      <c r="F39" s="24">
        <f t="shared" si="0"/>
        <v>1265155473</v>
      </c>
      <c r="G39" s="24">
        <f>SUM(G40:G48)</f>
        <v>1108015719.2</v>
      </c>
      <c r="H39" s="24">
        <f>SUM(H40:H48)</f>
        <v>1107902444.53</v>
      </c>
      <c r="I39" s="18">
        <f t="shared" si="1"/>
        <v>157139753.79999995</v>
      </c>
      <c r="J39" s="16">
        <f>+I39/F39</f>
        <v>0.1242058839040409</v>
      </c>
    </row>
    <row r="40" spans="2:10" ht="12.6" customHeight="1">
      <c r="B40" s="2"/>
      <c r="C40" s="3" t="s">
        <v>42</v>
      </c>
      <c r="D40" s="22">
        <v>641180296</v>
      </c>
      <c r="E40" s="22">
        <v>-641180296</v>
      </c>
      <c r="F40" s="22">
        <f t="shared" si="0"/>
        <v>0</v>
      </c>
      <c r="G40" s="22"/>
      <c r="H40" s="22"/>
      <c r="I40" s="23">
        <f t="shared" si="1"/>
        <v>0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>
        <v>1132574</v>
      </c>
      <c r="E42" s="22">
        <v>4841505.96</v>
      </c>
      <c r="F42" s="22">
        <f t="shared" si="0"/>
        <v>5974079.96</v>
      </c>
      <c r="G42" s="22">
        <v>5681419.7400000002</v>
      </c>
      <c r="H42" s="22">
        <v>5568145.0700000003</v>
      </c>
      <c r="I42" s="23">
        <f t="shared" si="1"/>
        <v>292660.21999999974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622842603</v>
      </c>
      <c r="E45" s="22">
        <v>636338790.04000008</v>
      </c>
      <c r="F45" s="22">
        <f t="shared" si="0"/>
        <v>1259181393.04</v>
      </c>
      <c r="G45" s="22">
        <v>1102334299.46</v>
      </c>
      <c r="H45" s="22">
        <v>1102334299.46</v>
      </c>
      <c r="I45" s="23">
        <f t="shared" si="1"/>
        <v>156847093.57999992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2" t="s">
        <v>51</v>
      </c>
      <c r="C49" s="53"/>
      <c r="D49" s="24">
        <f>D50+D51+D52+D53+D54+D55+D56+D57+D58</f>
        <v>35500000</v>
      </c>
      <c r="E49" s="24">
        <f>E50+E51+E52+E53+E54+E55+E56+E57+E58</f>
        <v>66862608.780000001</v>
      </c>
      <c r="F49" s="24">
        <f t="shared" si="0"/>
        <v>102362608.78</v>
      </c>
      <c r="G49" s="24">
        <f>SUM(G50:G58)</f>
        <v>71936438.849999994</v>
      </c>
      <c r="H49" s="24">
        <f>SUM(H50:H58)</f>
        <v>0</v>
      </c>
      <c r="I49" s="18">
        <f t="shared" si="1"/>
        <v>30426169.930000007</v>
      </c>
      <c r="J49" s="16">
        <f>+I49/F49</f>
        <v>0.29723910217443372</v>
      </c>
    </row>
    <row r="50" spans="2:10" ht="12.6" customHeight="1">
      <c r="B50" s="2"/>
      <c r="C50" s="3" t="s">
        <v>52</v>
      </c>
      <c r="D50" s="22">
        <v>27500000</v>
      </c>
      <c r="E50" s="22">
        <v>74862608.780000001</v>
      </c>
      <c r="F50" s="22">
        <f t="shared" si="0"/>
        <v>102362608.78</v>
      </c>
      <c r="G50" s="21">
        <v>71936438.849999994</v>
      </c>
      <c r="H50" s="21">
        <v>0</v>
      </c>
      <c r="I50" s="23">
        <f t="shared" si="1"/>
        <v>30426169.930000007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2" t="s">
        <v>61</v>
      </c>
      <c r="C59" s="53"/>
      <c r="D59" s="24">
        <f>D60+D61+D62</f>
        <v>38658686.649999999</v>
      </c>
      <c r="E59" s="24">
        <f>E60+E61+E62</f>
        <v>0</v>
      </c>
      <c r="F59" s="24">
        <f t="shared" si="0"/>
        <v>38658686.649999999</v>
      </c>
      <c r="G59" s="24">
        <f>SUM(G60:G62)</f>
        <v>38658649.359999999</v>
      </c>
      <c r="H59" s="24">
        <f>SUM(H60:H62)</f>
        <v>26498886.579999998</v>
      </c>
      <c r="I59" s="18">
        <f t="shared" si="1"/>
        <v>37.28999999910593</v>
      </c>
      <c r="J59" s="16">
        <f>+I59/F59</f>
        <v>9.6459562469657602E-7</v>
      </c>
    </row>
    <row r="60" spans="2:10" ht="12.6" customHeight="1">
      <c r="B60" s="2"/>
      <c r="C60" s="3" t="s">
        <v>62</v>
      </c>
      <c r="D60" s="22">
        <v>38658686.649999999</v>
      </c>
      <c r="E60" s="22"/>
      <c r="F60" s="22">
        <f t="shared" si="0"/>
        <v>38658686.649999999</v>
      </c>
      <c r="G60" s="22">
        <v>38658649.359999999</v>
      </c>
      <c r="H60" s="21">
        <v>26498886.579999998</v>
      </c>
      <c r="I60" s="23">
        <f>F60-G60</f>
        <v>37.28999999910593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2" t="s">
        <v>78</v>
      </c>
      <c r="C76" s="53"/>
      <c r="D76" s="24">
        <f>D77+D78+D79+D80+D81+D82+D83</f>
        <v>839782317</v>
      </c>
      <c r="E76" s="24">
        <f>E77+E78+E79+E80+E81+E82+E83</f>
        <v>234304647.41999999</v>
      </c>
      <c r="F76" s="24">
        <f t="shared" si="2"/>
        <v>1074086964.4200001</v>
      </c>
      <c r="G76" s="24">
        <f>SUM(G77:G83)</f>
        <v>901892564.26999998</v>
      </c>
      <c r="H76" s="24">
        <f>SUM(H77:H83)</f>
        <v>901892564.26999998</v>
      </c>
      <c r="I76" s="18">
        <f t="shared" si="1"/>
        <v>172194400.1500001</v>
      </c>
      <c r="J76" s="16">
        <f>+I76/F76</f>
        <v>0.1603170002561049</v>
      </c>
    </row>
    <row r="77" spans="2:10" ht="12" customHeight="1">
      <c r="B77" s="2"/>
      <c r="C77" s="3" t="s">
        <v>79</v>
      </c>
      <c r="D77" s="22">
        <v>360795286</v>
      </c>
      <c r="E77" s="22">
        <v>117092119.52</v>
      </c>
      <c r="F77" s="22">
        <f t="shared" si="2"/>
        <v>477887405.51999998</v>
      </c>
      <c r="G77" s="22">
        <v>454260354.74000001</v>
      </c>
      <c r="H77" s="22">
        <v>454260354.74000001</v>
      </c>
      <c r="I77" s="23">
        <f t="shared" si="1"/>
        <v>23627050.779999971</v>
      </c>
    </row>
    <row r="78" spans="2:10" ht="12" customHeight="1">
      <c r="B78" s="2"/>
      <c r="C78" s="3" t="s">
        <v>80</v>
      </c>
      <c r="D78" s="22">
        <v>478987031</v>
      </c>
      <c r="E78" s="22">
        <v>96599437.420000002</v>
      </c>
      <c r="F78" s="22">
        <f t="shared" si="2"/>
        <v>575586468.41999996</v>
      </c>
      <c r="G78" s="22">
        <v>427019119.05000001</v>
      </c>
      <c r="H78" s="22">
        <v>427019119.05000001</v>
      </c>
      <c r="I78" s="23">
        <f t="shared" si="1"/>
        <v>148567349.36999995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>
        <v>20613090.48</v>
      </c>
      <c r="F83" s="22">
        <f t="shared" si="2"/>
        <v>20613090.48</v>
      </c>
      <c r="G83" s="22">
        <v>20613090.48</v>
      </c>
      <c r="H83" s="22">
        <v>20613090.48</v>
      </c>
      <c r="I83" s="23">
        <f t="shared" si="3"/>
        <v>0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49" t="s">
        <v>87</v>
      </c>
      <c r="C161" s="50"/>
      <c r="D161" s="18">
        <f>D10+D86</f>
        <v>2437471006.6500001</v>
      </c>
      <c r="E161" s="18">
        <f>E10+E86</f>
        <v>301167256.20000011</v>
      </c>
      <c r="F161" s="18">
        <f t="shared" si="6"/>
        <v>2738638262.8500004</v>
      </c>
      <c r="G161" s="18">
        <f>G10+G86</f>
        <v>2289645821.96</v>
      </c>
      <c r="H161" s="18">
        <f>H10+H86</f>
        <v>2198563263.1799998</v>
      </c>
      <c r="I161" s="18">
        <f t="shared" si="5"/>
        <v>448992440.89000034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7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2022-09-20T00:07:51Z</cp:lastPrinted>
  <dcterms:created xsi:type="dcterms:W3CDTF">2017-04-25T16:45:43Z</dcterms:created>
  <dcterms:modified xsi:type="dcterms:W3CDTF">2022-10-13T22:07:23Z</dcterms:modified>
</cp:coreProperties>
</file>