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FREM CARMEN DELGADO\PP REVISIONES DE MESES EDOS FINANCIEROS\Revisión Diciembre 2021\"/>
    </mc:Choice>
  </mc:AlternateContent>
  <bookViews>
    <workbookView xWindow="0" yWindow="0" windowWidth="21495" windowHeight="7425"/>
  </bookViews>
  <sheets>
    <sheet name="Hoja1" sheetId="2" r:id="rId1"/>
  </sheets>
  <definedNames>
    <definedName name="_xlnm.Print_Area" localSheetId="0">Hoja1!$A$1:$J$59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G20" i="2"/>
  <c r="F20" i="2"/>
  <c r="G38" i="2" l="1"/>
  <c r="F38" i="2"/>
  <c r="G36" i="2"/>
  <c r="F36" i="2"/>
  <c r="F35" i="2"/>
  <c r="G33" i="2"/>
  <c r="F33" i="2"/>
  <c r="F21" i="2"/>
  <c r="H20" i="2" l="1"/>
  <c r="H21" i="2" l="1"/>
  <c r="H38" i="2" l="1"/>
  <c r="H35" i="2" l="1"/>
  <c r="H36" i="2" l="1"/>
  <c r="H23" i="2"/>
  <c r="H22" i="2" l="1"/>
  <c r="H24" i="2"/>
  <c r="H25" i="2"/>
  <c r="H26" i="2"/>
  <c r="F17" i="2" l="1"/>
  <c r="E17" i="2" l="1"/>
  <c r="H41" i="2" l="1"/>
  <c r="I41" i="2" s="1"/>
  <c r="H40" i="2"/>
  <c r="I40" i="2" s="1"/>
  <c r="H39" i="2"/>
  <c r="I39" i="2" s="1"/>
  <c r="I38" i="2"/>
  <c r="H37" i="2"/>
  <c r="I37" i="2" s="1"/>
  <c r="I36" i="2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<sst xmlns="http://schemas.openxmlformats.org/spreadsheetml/2006/main" count="34" uniqueCount="33">
  <si>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</si>
  <si>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</si>
  <si>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</si>
  <si>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</si>
  <si>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</si>
  <si>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</si>
  <si>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</si>
  <si>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</si>
  <si>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</si>
  <si>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</si>
  <si>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</si>
  <si>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</si>
  <si>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</si>
  <si>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</si>
  <si>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</si>
  <si>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</si>
  <si>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</si>
  <si>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</si>
  <si>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</si>
  <si>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</si>
  <si>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</si>
  <si>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</si>
  <si>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</si>
  <si>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</si>
  <si>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</si>
  <si>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</si>
  <si>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</si>
  <si>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</si>
  <si>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</si>
  <si>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</si>
  <si>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</si>
  <si>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31 de Diciembre de 2021</t>
  </si>
  <si>
    <t xml:space="preserve">Estado Analítico del Activo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</si>
</sst>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6" fontId="5" fillId="0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50</xdr:row>
      <xdr:rowOff>141148</xdr:rowOff>
    </xdr:from>
    <xdr:to>
      <xdr:col>3</xdr:col>
      <xdr:colOff>1028699</xdr:colOff>
      <xdr:row>55</xdr:row>
      <xdr:rowOff>47626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90525" y="14952523"/>
          <a:ext cx="231457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2019301</xdr:colOff>
      <xdr:row>48</xdr:row>
      <xdr:rowOff>85725</xdr:rowOff>
    </xdr:from>
    <xdr:to>
      <xdr:col>5</xdr:col>
      <xdr:colOff>952500</xdr:colOff>
      <xdr:row>56</xdr:row>
      <xdr:rowOff>95252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695701" y="14535150"/>
          <a:ext cx="2724149" cy="1457327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19050</xdr:colOff>
      <xdr:row>51</xdr:row>
      <xdr:rowOff>76200</xdr:rowOff>
    </xdr:from>
    <xdr:to>
      <xdr:col>8</xdr:col>
      <xdr:colOff>857250</xdr:colOff>
      <xdr:row>56</xdr:row>
      <xdr:rowOff>7409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38975" y="15049500"/>
          <a:ext cx="352425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view="pageBreakPreview" zoomScaleNormal="100" zoomScaleSheetLayoutView="100" workbookViewId="0">
      <selection activeCell="H13" sqref="H13"/>
    </sheetView>
  </sheetViews>
  <sheetFormatPr baseColWidth="10" defaultColWidth="0" defaultRowHeight="14.25" zeroHeight="1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.85546875" style="5" customWidth="1"/>
    <col min="6" max="6" width="23.28515625" style="5" customWidth="1"/>
    <col min="7" max="7" width="21.28515625" style="5" customWidth="1"/>
    <col min="8" max="8" width="19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>
      <c r="B1" s="2"/>
      <c r="C1" s="3"/>
      <c r="D1" s="76"/>
      <c r="E1" s="76"/>
      <c r="F1" s="76"/>
      <c r="G1" s="77"/>
      <c r="H1" s="77"/>
      <c r="I1" s="77"/>
      <c r="J1" s="4"/>
      <c r="K1" s="77"/>
      <c r="L1" s="77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>
      <c r="B3" s="2"/>
      <c r="C3" s="6"/>
      <c r="D3" s="78" t="s">
        <v>29</v>
      </c>
      <c r="E3" s="78"/>
      <c r="F3" s="78"/>
      <c r="G3" s="78"/>
      <c r="H3" s="78"/>
      <c r="I3" s="6"/>
      <c r="J3" s="6"/>
      <c r="K3" s="7"/>
      <c r="L3" s="7"/>
      <c r="M3" s="2"/>
      <c r="N3" s="2"/>
    </row>
    <row r="4" spans="2:14">
      <c r="B4" s="2"/>
      <c r="C4" s="6"/>
      <c r="D4" s="79" t="s">
        <v>32</v>
      </c>
      <c r="E4" s="79"/>
      <c r="F4" s="79"/>
      <c r="G4" s="79"/>
      <c r="H4" s="79"/>
      <c r="I4" s="6"/>
      <c r="J4" s="6"/>
      <c r="K4" s="7"/>
      <c r="L4" s="7"/>
      <c r="M4" s="2"/>
      <c r="N4" s="2"/>
    </row>
    <row r="5" spans="2:14">
      <c r="B5" s="2"/>
      <c r="C5" s="6"/>
      <c r="D5" s="79" t="s">
        <v>31</v>
      </c>
      <c r="E5" s="79"/>
      <c r="F5" s="79"/>
      <c r="G5" s="79"/>
      <c r="H5" s="79"/>
      <c r="I5" s="6"/>
      <c r="J5" s="6"/>
      <c r="K5" s="7"/>
      <c r="L5" s="7"/>
      <c r="M5" s="2"/>
      <c r="N5" s="2"/>
    </row>
    <row r="6" spans="2:14">
      <c r="B6" s="2"/>
      <c r="C6" s="6"/>
      <c r="D6" s="79"/>
      <c r="E6" s="79"/>
      <c r="F6" s="79"/>
      <c r="G6" s="79"/>
      <c r="H6" s="79"/>
      <c r="I6" s="6"/>
      <c r="J6" s="6"/>
      <c r="K6" s="7"/>
      <c r="L6" s="7"/>
      <c r="M6" s="2"/>
      <c r="N6" s="2"/>
    </row>
    <row r="7" spans="2:14" ht="9.75" customHeight="1">
      <c r="B7" s="69"/>
      <c r="C7" s="69"/>
      <c r="D7" s="69"/>
      <c r="E7" s="69"/>
      <c r="F7" s="69"/>
      <c r="G7" s="69"/>
      <c r="H7" s="69"/>
      <c r="I7" s="69"/>
      <c r="J7" s="69"/>
      <c r="K7" s="2"/>
      <c r="L7" s="2"/>
      <c r="M7" s="2"/>
      <c r="N7" s="2"/>
    </row>
    <row r="8" spans="2:14" ht="8.25" customHeight="1">
      <c r="B8" s="69"/>
      <c r="C8" s="69"/>
      <c r="D8" s="69"/>
      <c r="E8" s="69"/>
      <c r="F8" s="69"/>
      <c r="G8" s="69"/>
      <c r="H8" s="69"/>
      <c r="I8" s="69"/>
      <c r="J8" s="69"/>
      <c r="K8" s="2"/>
      <c r="L8" s="2"/>
      <c r="M8" s="2"/>
      <c r="N8" s="2"/>
    </row>
    <row r="9" spans="2:14" ht="24">
      <c r="B9" s="35"/>
      <c r="C9" s="70" t="s">
        <v>0</v>
      </c>
      <c r="D9" s="71"/>
      <c r="E9" s="39" t="s">
        <v>1</v>
      </c>
      <c r="F9" s="39" t="s">
        <v>26</v>
      </c>
      <c r="G9" s="40" t="s">
        <v>27</v>
      </c>
      <c r="H9" s="40" t="s">
        <v>2</v>
      </c>
      <c r="I9" s="41" t="s">
        <v>25</v>
      </c>
      <c r="J9" s="37"/>
      <c r="K9" s="8"/>
      <c r="L9" s="8"/>
      <c r="M9" s="8"/>
      <c r="N9" s="8"/>
    </row>
    <row r="10" spans="2:14">
      <c r="B10" s="36"/>
      <c r="C10" s="72"/>
      <c r="D10" s="73"/>
      <c r="E10" s="39" t="s">
        <v>30</v>
      </c>
      <c r="F10" s="39">
        <v>2</v>
      </c>
      <c r="G10" s="40">
        <v>3</v>
      </c>
      <c r="H10" s="40" t="s">
        <v>3</v>
      </c>
      <c r="I10" s="41" t="s">
        <v>4</v>
      </c>
      <c r="J10" s="37"/>
      <c r="K10" s="8"/>
      <c r="L10" s="8"/>
      <c r="M10" s="8"/>
      <c r="N10" s="8"/>
    </row>
    <row r="11" spans="2:14" ht="6" customHeight="1">
      <c r="B11" s="74"/>
      <c r="C11" s="69"/>
      <c r="D11" s="69"/>
      <c r="E11" s="69"/>
      <c r="F11" s="69"/>
      <c r="G11" s="69"/>
      <c r="H11" s="69"/>
      <c r="I11" s="69"/>
      <c r="J11" s="75"/>
      <c r="K11" s="2"/>
      <c r="L11" s="2"/>
      <c r="M11" s="2"/>
      <c r="N11" s="2"/>
    </row>
    <row r="12" spans="2:14" ht="29.25" customHeight="1">
      <c r="B12" s="65"/>
      <c r="C12" s="66"/>
      <c r="D12" s="66"/>
      <c r="E12" s="66"/>
      <c r="F12" s="66"/>
      <c r="G12" s="66"/>
      <c r="H12" s="66"/>
      <c r="I12" s="66"/>
      <c r="J12" s="67"/>
      <c r="K12" s="7"/>
      <c r="L12" s="7"/>
      <c r="M12" s="2"/>
      <c r="N12" s="2"/>
    </row>
    <row r="13" spans="2:14" ht="20.100000000000001" customHeight="1">
      <c r="B13" s="25"/>
      <c r="C13" s="68" t="s">
        <v>5</v>
      </c>
      <c r="D13" s="68"/>
      <c r="E13" s="43">
        <f>E17+E30</f>
        <v>5960384395.3800001</v>
      </c>
      <c r="F13" s="43">
        <f>F17+F30</f>
        <v>131742953805.84001</v>
      </c>
      <c r="G13" s="43">
        <f>G17+G30</f>
        <v>130366185339.92999</v>
      </c>
      <c r="H13" s="43">
        <f>H17+H30</f>
        <v>7337152861.2900181</v>
      </c>
      <c r="I13" s="43">
        <f>I17+I30</f>
        <v>1376768465.9100175</v>
      </c>
      <c r="J13" s="26"/>
      <c r="K13" s="7"/>
      <c r="L13" s="7"/>
      <c r="M13" s="2"/>
      <c r="N13" s="2"/>
    </row>
    <row r="14" spans="2:14" ht="26.25" customHeight="1">
      <c r="B14" s="25"/>
      <c r="C14" s="31"/>
      <c r="D14" s="31"/>
      <c r="E14" s="44"/>
      <c r="F14" s="44"/>
      <c r="G14" s="44"/>
      <c r="H14" s="44"/>
      <c r="I14" s="44"/>
      <c r="J14" s="26"/>
      <c r="K14" s="7"/>
      <c r="L14" s="7"/>
      <c r="M14" s="2"/>
      <c r="N14" s="2"/>
    </row>
    <row r="15" spans="2:14" ht="26.25" customHeight="1">
      <c r="B15" s="25"/>
      <c r="C15" s="31"/>
      <c r="D15" s="31"/>
      <c r="E15" s="44"/>
      <c r="F15" s="44"/>
      <c r="G15" s="44"/>
      <c r="H15" s="44"/>
      <c r="I15" s="44"/>
      <c r="J15" s="26"/>
      <c r="K15" s="7"/>
      <c r="L15" s="7"/>
      <c r="M15" s="2"/>
      <c r="N15" s="2"/>
    </row>
    <row r="16" spans="2:14" ht="26.25" customHeight="1">
      <c r="B16" s="25"/>
      <c r="C16" s="31"/>
      <c r="D16" s="31"/>
      <c r="E16" s="44"/>
      <c r="F16" s="44"/>
      <c r="G16" s="44"/>
      <c r="H16" s="44"/>
      <c r="I16" s="44"/>
      <c r="J16" s="26"/>
      <c r="K16" s="7"/>
      <c r="L16" s="7"/>
      <c r="M16" s="2"/>
      <c r="N16" s="2"/>
    </row>
    <row r="17" spans="2:15" ht="20.100000000000001" customHeight="1">
      <c r="B17" s="27"/>
      <c r="C17" s="63" t="s">
        <v>6</v>
      </c>
      <c r="D17" s="63"/>
      <c r="E17" s="43">
        <f>SUM(E20:E26)</f>
        <v>358466739.93000001</v>
      </c>
      <c r="F17" s="43">
        <f>SUM(F20:F26)</f>
        <v>128300889299.45001</v>
      </c>
      <c r="G17" s="43">
        <f>SUM(G20:G26)</f>
        <v>128394114341.82999</v>
      </c>
      <c r="H17" s="43">
        <f>SUM(H20:H26)</f>
        <v>265241697.55001831</v>
      </c>
      <c r="I17" s="43">
        <f>SUM(I20:I26)</f>
        <v>-93225042.379981697</v>
      </c>
      <c r="J17" s="28"/>
      <c r="K17" s="7"/>
      <c r="L17" s="7"/>
      <c r="M17" s="2"/>
      <c r="N17" s="2"/>
    </row>
    <row r="18" spans="2:15" ht="20.100000000000001" customHeight="1">
      <c r="B18" s="27"/>
      <c r="C18" s="32"/>
      <c r="D18" s="32"/>
      <c r="E18" s="43"/>
      <c r="F18" s="43"/>
      <c r="G18" s="43"/>
      <c r="H18" s="43"/>
      <c r="I18" s="43"/>
      <c r="J18" s="28"/>
      <c r="K18" s="7"/>
      <c r="L18" s="7"/>
      <c r="M18" s="2"/>
      <c r="N18" s="2"/>
    </row>
    <row r="19" spans="2:15" ht="20.25" customHeight="1">
      <c r="B19" s="12"/>
      <c r="C19" s="33"/>
      <c r="D19" s="33"/>
      <c r="E19" s="45"/>
      <c r="F19" s="45"/>
      <c r="G19" s="45"/>
      <c r="H19" s="46"/>
      <c r="I19" s="46"/>
      <c r="J19" s="13"/>
      <c r="K19" s="7"/>
      <c r="L19" s="7"/>
      <c r="M19" s="2"/>
      <c r="N19" s="2"/>
      <c r="O19" s="2"/>
    </row>
    <row r="20" spans="2:15" ht="35.25" customHeight="1">
      <c r="B20" s="12"/>
      <c r="C20" s="55" t="s">
        <v>7</v>
      </c>
      <c r="D20" s="55"/>
      <c r="E20" s="47">
        <v>358466739.93000001</v>
      </c>
      <c r="F20" s="51">
        <f>26485256683.3+9592540144.17+10465464572.64+12045456182.99+10818790159.23+12161909690.62+12129568312.99+12223615320.97+11789884769.38+10583811533.24</f>
        <v>128296297369.53001</v>
      </c>
      <c r="G20" s="53">
        <f>26581633243.52+9587779472.3+10449786189.3+12049573043.02+10811854118.03+12152736680.34+12122548661.48+12217893947.22+11780108100.7+10635608956</f>
        <v>128389522411.90999</v>
      </c>
      <c r="H20" s="48">
        <f>E20+F20-G20</f>
        <v>265241697.55001831</v>
      </c>
      <c r="I20" s="48">
        <f>H20-E20</f>
        <v>-93225042.379981697</v>
      </c>
      <c r="J20" s="13"/>
      <c r="K20" s="7"/>
      <c r="L20" s="7"/>
      <c r="M20" s="2"/>
      <c r="N20" s="2"/>
      <c r="O20" s="2"/>
    </row>
    <row r="21" spans="2:15" ht="35.25" customHeight="1">
      <c r="B21" s="12"/>
      <c r="C21" s="55" t="s">
        <v>8</v>
      </c>
      <c r="D21" s="55"/>
      <c r="E21" s="47">
        <v>0</v>
      </c>
      <c r="F21" s="51">
        <f>3015686.07+188100+48207.54+205000.4+52000.85+113393.41+260101.65+190000+123000+396440</f>
        <v>4591929.92</v>
      </c>
      <c r="G21" s="51">
        <f>2789018.07+226668+236307.54+257000+4000+110495.06+259000+313000+396441.25</f>
        <v>4591929.92</v>
      </c>
      <c r="H21" s="48">
        <f>E21+F21-G21</f>
        <v>0</v>
      </c>
      <c r="I21" s="48">
        <f t="shared" ref="I21:I26" si="0">H21-E21</f>
        <v>0</v>
      </c>
      <c r="J21" s="13"/>
      <c r="K21" s="7"/>
      <c r="L21" s="7"/>
      <c r="M21" s="2"/>
      <c r="N21" s="2"/>
      <c r="O21" s="2"/>
    </row>
    <row r="22" spans="2:15" ht="35.25" customHeight="1">
      <c r="B22" s="12"/>
      <c r="C22" s="55" t="s">
        <v>9</v>
      </c>
      <c r="D22" s="55"/>
      <c r="E22" s="47">
        <v>0</v>
      </c>
      <c r="F22" s="47">
        <v>0</v>
      </c>
      <c r="G22" s="47">
        <v>0</v>
      </c>
      <c r="H22" s="48">
        <f t="shared" ref="H22:H26" si="1">E22+F22-G22</f>
        <v>0</v>
      </c>
      <c r="I22" s="48">
        <f t="shared" si="0"/>
        <v>0</v>
      </c>
      <c r="J22" s="13"/>
      <c r="K22" s="7"/>
      <c r="L22" s="7"/>
      <c r="M22" s="2"/>
      <c r="N22" s="2"/>
      <c r="O22" s="2"/>
    </row>
    <row r="23" spans="2:15" ht="35.25" customHeight="1">
      <c r="B23" s="12"/>
      <c r="C23" s="55" t="s">
        <v>10</v>
      </c>
      <c r="D23" s="55"/>
      <c r="E23" s="47">
        <v>0</v>
      </c>
      <c r="F23" s="47">
        <v>0</v>
      </c>
      <c r="G23" s="47">
        <v>0</v>
      </c>
      <c r="H23" s="48">
        <f>E23+F23-G23</f>
        <v>0</v>
      </c>
      <c r="I23" s="48">
        <f t="shared" si="0"/>
        <v>0</v>
      </c>
      <c r="J23" s="13"/>
      <c r="K23" s="7"/>
      <c r="L23" s="7"/>
      <c r="M23" s="2"/>
      <c r="N23" s="2"/>
      <c r="O23" s="2" t="s">
        <v>11</v>
      </c>
    </row>
    <row r="24" spans="2:15" ht="35.25" customHeight="1">
      <c r="B24" s="12"/>
      <c r="C24" s="55" t="s">
        <v>12</v>
      </c>
      <c r="D24" s="55"/>
      <c r="E24" s="47">
        <v>0</v>
      </c>
      <c r="F24" s="47">
        <v>0</v>
      </c>
      <c r="G24" s="47">
        <v>0</v>
      </c>
      <c r="H24" s="48">
        <f t="shared" si="1"/>
        <v>0</v>
      </c>
      <c r="I24" s="48">
        <f t="shared" si="0"/>
        <v>0</v>
      </c>
      <c r="J24" s="13"/>
      <c r="K24" s="7"/>
      <c r="L24" s="7"/>
      <c r="M24" s="2"/>
      <c r="N24" s="2"/>
      <c r="O24" s="2"/>
    </row>
    <row r="25" spans="2:15" ht="35.25" customHeight="1">
      <c r="B25" s="12"/>
      <c r="C25" s="55" t="s">
        <v>13</v>
      </c>
      <c r="D25" s="55"/>
      <c r="E25" s="47">
        <v>0</v>
      </c>
      <c r="F25" s="47"/>
      <c r="G25" s="47"/>
      <c r="H25" s="48">
        <f t="shared" si="1"/>
        <v>0</v>
      </c>
      <c r="I25" s="48">
        <f t="shared" si="0"/>
        <v>0</v>
      </c>
      <c r="J25" s="13"/>
      <c r="K25" s="7"/>
      <c r="L25" s="7"/>
      <c r="M25" s="2" t="s">
        <v>11</v>
      </c>
      <c r="N25" s="2"/>
      <c r="O25" s="2"/>
    </row>
    <row r="26" spans="2:15" ht="35.25" customHeight="1">
      <c r="B26" s="12"/>
      <c r="C26" s="55" t="s">
        <v>14</v>
      </c>
      <c r="D26" s="55"/>
      <c r="E26" s="47">
        <v>0</v>
      </c>
      <c r="F26" s="47">
        <v>0</v>
      </c>
      <c r="G26" s="47">
        <v>0</v>
      </c>
      <c r="H26" s="48">
        <f t="shared" si="1"/>
        <v>0</v>
      </c>
      <c r="I26" s="48">
        <f t="shared" si="0"/>
        <v>0</v>
      </c>
      <c r="J26" s="13"/>
    </row>
    <row r="27" spans="2:15" ht="26.25" customHeight="1">
      <c r="B27" s="12"/>
      <c r="C27" s="34"/>
      <c r="D27" s="34"/>
      <c r="E27" s="47"/>
      <c r="F27" s="47"/>
      <c r="G27" s="47"/>
      <c r="H27" s="48"/>
      <c r="I27" s="48"/>
      <c r="J27" s="13"/>
    </row>
    <row r="28" spans="2:15" ht="26.25" customHeight="1">
      <c r="B28" s="12"/>
      <c r="C28" s="34"/>
      <c r="D28" s="34"/>
      <c r="E28" s="47"/>
      <c r="F28" s="47"/>
      <c r="G28" s="47"/>
      <c r="H28" s="48"/>
      <c r="I28" s="48"/>
      <c r="J28" s="13"/>
    </row>
    <row r="29" spans="2:15" ht="26.25" customHeight="1">
      <c r="B29" s="12"/>
      <c r="C29" s="34"/>
      <c r="D29" s="34"/>
      <c r="E29" s="49"/>
      <c r="F29" s="49"/>
      <c r="G29" s="49"/>
      <c r="H29" s="50"/>
      <c r="I29" s="50"/>
      <c r="J29" s="13"/>
    </row>
    <row r="30" spans="2:15" ht="20.100000000000001" customHeight="1">
      <c r="B30" s="27"/>
      <c r="C30" s="63" t="s">
        <v>15</v>
      </c>
      <c r="D30" s="63"/>
      <c r="E30" s="43">
        <f>SUM(E33:E41)</f>
        <v>5601917655.4499998</v>
      </c>
      <c r="F30" s="43">
        <f>SUM(F33:F41)</f>
        <v>3442064506.3900003</v>
      </c>
      <c r="G30" s="43">
        <f>SUM(G33:G41)</f>
        <v>1972070998.0999999</v>
      </c>
      <c r="H30" s="43">
        <f>SUM(H33:H41)</f>
        <v>7071911163.7399998</v>
      </c>
      <c r="I30" s="43">
        <f>SUM(I33:I41)</f>
        <v>1469993508.2899992</v>
      </c>
      <c r="J30" s="28"/>
    </row>
    <row r="31" spans="2:15" ht="21" customHeight="1">
      <c r="B31" s="27"/>
      <c r="C31" s="32"/>
      <c r="D31" s="32"/>
      <c r="E31" s="43"/>
      <c r="F31" s="51"/>
      <c r="G31" s="51"/>
      <c r="H31" s="43"/>
      <c r="I31" s="43"/>
      <c r="J31" s="28"/>
    </row>
    <row r="32" spans="2:15" ht="20.100000000000001" customHeight="1">
      <c r="B32" s="12"/>
      <c r="C32" s="33"/>
      <c r="D32" s="34"/>
      <c r="E32" s="45"/>
      <c r="F32" s="45"/>
      <c r="G32" s="45"/>
      <c r="H32" s="46"/>
      <c r="I32" s="46"/>
      <c r="J32" s="13"/>
    </row>
    <row r="33" spans="2:18" ht="35.25" customHeight="1">
      <c r="B33" s="12"/>
      <c r="C33" s="55" t="s">
        <v>16</v>
      </c>
      <c r="D33" s="55"/>
      <c r="E33" s="47">
        <v>5423422478.8900003</v>
      </c>
      <c r="F33" s="51">
        <f>65537073.3+503964099.18+617658704.09+110762996.45+130990712.18+158440208.07+140107257.36+500729340.66+557177179.5+170998896.05+180579351.13+253514248.64</f>
        <v>3390460066.6100001</v>
      </c>
      <c r="G33" s="51">
        <f>1171779.6+470380568.17+416616180.08+24471291.06+24393625.38+24509527.49+24623882.38+466306648.21+431776870.97+24518828.26+24481516.79+4754210.96</f>
        <v>1938004929.3499999</v>
      </c>
      <c r="H33" s="48">
        <f>E33+F33-G33</f>
        <v>6875877616.1499996</v>
      </c>
      <c r="I33" s="48">
        <f>H33-E33</f>
        <v>1452455137.2599993</v>
      </c>
      <c r="J33" s="13"/>
    </row>
    <row r="34" spans="2:18" ht="35.25" customHeight="1">
      <c r="B34" s="12"/>
      <c r="C34" s="55" t="s">
        <v>17</v>
      </c>
      <c r="D34" s="55"/>
      <c r="E34" s="47">
        <v>0</v>
      </c>
      <c r="F34" s="47">
        <v>0</v>
      </c>
      <c r="G34" s="47">
        <v>0</v>
      </c>
      <c r="H34" s="48">
        <f t="shared" ref="H34:H41" si="2">E34+F34-G34</f>
        <v>0</v>
      </c>
      <c r="I34" s="48">
        <f t="shared" ref="I34:I40" si="3">H34-E34</f>
        <v>0</v>
      </c>
      <c r="J34" s="13"/>
    </row>
    <row r="35" spans="2:18" ht="35.25" customHeight="1">
      <c r="B35" s="12"/>
      <c r="C35" s="55" t="s">
        <v>18</v>
      </c>
      <c r="D35" s="55"/>
      <c r="E35" s="51">
        <v>86325735.189999998</v>
      </c>
      <c r="F35" s="51">
        <f>1526090.46+27845830.06</f>
        <v>29371920.52</v>
      </c>
      <c r="G35" s="51">
        <v>0</v>
      </c>
      <c r="H35" s="52">
        <f>E35+F35-G35</f>
        <v>115697655.70999999</v>
      </c>
      <c r="I35" s="48">
        <f t="shared" si="3"/>
        <v>29371920.519999996</v>
      </c>
      <c r="J35" s="13"/>
    </row>
    <row r="36" spans="2:18" ht="35.25" customHeight="1">
      <c r="B36" s="12"/>
      <c r="C36" s="55" t="s">
        <v>19</v>
      </c>
      <c r="D36" s="55"/>
      <c r="E36" s="51">
        <v>241483602.03999999</v>
      </c>
      <c r="F36" s="51">
        <f>448665.36</f>
        <v>448665.36</v>
      </c>
      <c r="G36" s="51">
        <f>20198373.66+20846.5+1303439.11+229617.34</f>
        <v>21752276.609999999</v>
      </c>
      <c r="H36" s="52">
        <f t="shared" si="2"/>
        <v>220179990.79000002</v>
      </c>
      <c r="I36" s="48">
        <f t="shared" si="3"/>
        <v>-21303611.24999997</v>
      </c>
      <c r="J36" s="13"/>
    </row>
    <row r="37" spans="2:18" ht="35.25" customHeight="1">
      <c r="B37" s="12"/>
      <c r="C37" s="55" t="s">
        <v>20</v>
      </c>
      <c r="D37" s="55"/>
      <c r="E37" s="47">
        <v>0</v>
      </c>
      <c r="F37" s="47">
        <v>0</v>
      </c>
      <c r="G37" s="51">
        <v>0</v>
      </c>
      <c r="H37" s="48">
        <f t="shared" si="2"/>
        <v>0</v>
      </c>
      <c r="I37" s="48">
        <f t="shared" si="3"/>
        <v>0</v>
      </c>
      <c r="J37" s="13"/>
    </row>
    <row r="38" spans="2:18" ht="35.25" customHeight="1">
      <c r="B38" s="12"/>
      <c r="C38" s="55" t="s">
        <v>21</v>
      </c>
      <c r="D38" s="55"/>
      <c r="E38" s="47">
        <v>-149375999.66999999</v>
      </c>
      <c r="F38" s="47">
        <f>20198373.66+31251.56+325.73+20846.5+1303439.11+229617.34</f>
        <v>21783853.899999999</v>
      </c>
      <c r="G38" s="51">
        <f>1081184.77+1081184.77+1081184.77+1049933.21+1047830.01+1029996.39+1032675.03+1032701.8+1003347.33+1029443.2+861916.59+982394.27</f>
        <v>12313792.139999999</v>
      </c>
      <c r="H38" s="48">
        <f t="shared" si="2"/>
        <v>-139905937.90999997</v>
      </c>
      <c r="I38" s="48">
        <f t="shared" si="3"/>
        <v>9470061.7600000203</v>
      </c>
      <c r="J38" s="13"/>
    </row>
    <row r="39" spans="2:18" ht="35.25" customHeight="1">
      <c r="B39" s="12"/>
      <c r="C39" s="55" t="s">
        <v>22</v>
      </c>
      <c r="D39" s="55"/>
      <c r="E39" s="47">
        <v>61839</v>
      </c>
      <c r="F39" s="47">
        <v>0</v>
      </c>
      <c r="G39" s="47">
        <v>0</v>
      </c>
      <c r="H39" s="48">
        <f t="shared" si="2"/>
        <v>61839</v>
      </c>
      <c r="I39" s="48">
        <f t="shared" si="3"/>
        <v>0</v>
      </c>
      <c r="J39" s="13"/>
    </row>
    <row r="40" spans="2:18" ht="35.25" customHeight="1">
      <c r="B40" s="12"/>
      <c r="C40" s="55" t="s">
        <v>23</v>
      </c>
      <c r="D40" s="55"/>
      <c r="E40" s="47">
        <v>0</v>
      </c>
      <c r="F40" s="47"/>
      <c r="G40" s="47"/>
      <c r="H40" s="48">
        <f t="shared" si="2"/>
        <v>0</v>
      </c>
      <c r="I40" s="48">
        <f t="shared" si="3"/>
        <v>0</v>
      </c>
      <c r="J40" s="13"/>
    </row>
    <row r="41" spans="2:18" ht="35.25" customHeight="1">
      <c r="B41" s="12"/>
      <c r="C41" s="55" t="s">
        <v>24</v>
      </c>
      <c r="D41" s="55"/>
      <c r="E41" s="47">
        <v>0</v>
      </c>
      <c r="F41" s="47">
        <v>0</v>
      </c>
      <c r="G41" s="47">
        <v>0</v>
      </c>
      <c r="H41" s="48">
        <f t="shared" si="2"/>
        <v>0</v>
      </c>
      <c r="I41" s="48">
        <f>H41-E41</f>
        <v>0</v>
      </c>
      <c r="J41" s="13"/>
    </row>
    <row r="42" spans="2:18" ht="26.25" customHeight="1">
      <c r="B42" s="12"/>
      <c r="C42" s="30"/>
      <c r="D42" s="30"/>
      <c r="E42" s="1"/>
      <c r="F42" s="1"/>
      <c r="G42" s="1"/>
      <c r="H42" s="29"/>
      <c r="I42" s="29"/>
      <c r="J42" s="13"/>
    </row>
    <row r="43" spans="2:18">
      <c r="B43" s="9"/>
      <c r="C43" s="56"/>
      <c r="D43" s="56"/>
      <c r="E43" s="10"/>
      <c r="F43" s="10"/>
      <c r="G43" s="10"/>
      <c r="H43" s="10"/>
      <c r="I43" s="10"/>
      <c r="J43" s="11"/>
    </row>
    <row r="44" spans="2:18">
      <c r="B44" s="57"/>
      <c r="C44" s="58"/>
      <c r="D44" s="58"/>
      <c r="E44" s="58"/>
      <c r="F44" s="58"/>
      <c r="G44" s="58"/>
      <c r="H44" s="58"/>
      <c r="I44" s="58"/>
      <c r="J44" s="59"/>
    </row>
    <row r="45" spans="2:18">
      <c r="B45" s="14"/>
      <c r="C45" s="15"/>
      <c r="D45" s="16"/>
      <c r="F45" s="14"/>
      <c r="G45" s="14"/>
      <c r="H45" s="14"/>
      <c r="I45" s="14"/>
      <c r="J45" s="14"/>
    </row>
    <row r="46" spans="2:18">
      <c r="B46" s="2"/>
      <c r="C46" s="60" t="s">
        <v>28</v>
      </c>
      <c r="D46" s="60"/>
      <c r="E46" s="60"/>
      <c r="F46" s="60"/>
      <c r="G46" s="60"/>
      <c r="H46" s="60"/>
      <c r="I46" s="60"/>
      <c r="J46" s="17"/>
      <c r="K46" s="17"/>
      <c r="L46" s="2"/>
      <c r="M46" s="2"/>
      <c r="N46" s="2"/>
      <c r="O46" s="2"/>
      <c r="P46" s="2"/>
      <c r="Q46" s="2"/>
      <c r="R46" s="2"/>
    </row>
    <row r="47" spans="2:18">
      <c r="B47" s="2"/>
      <c r="C47" s="42"/>
      <c r="D47" s="42"/>
      <c r="E47" s="42"/>
      <c r="F47" s="42"/>
      <c r="G47" s="42"/>
      <c r="H47" s="42"/>
      <c r="I47" s="42"/>
      <c r="J47" s="17"/>
      <c r="K47" s="17"/>
      <c r="L47" s="2"/>
      <c r="M47" s="2"/>
      <c r="N47" s="2"/>
      <c r="O47" s="2"/>
      <c r="P47" s="2"/>
      <c r="Q47" s="2"/>
      <c r="R47" s="2"/>
    </row>
    <row r="48" spans="2:18">
      <c r="B48" s="2"/>
      <c r="C48" s="42"/>
      <c r="D48" s="42"/>
      <c r="E48" s="42"/>
      <c r="F48" s="42"/>
      <c r="G48" s="42"/>
      <c r="H48" s="42"/>
      <c r="I48" s="42"/>
      <c r="J48" s="17"/>
      <c r="K48" s="17"/>
      <c r="L48" s="2"/>
      <c r="M48" s="2"/>
      <c r="N48" s="2"/>
      <c r="O48" s="2"/>
      <c r="P48" s="2"/>
      <c r="Q48" s="2"/>
      <c r="R48" s="2"/>
    </row>
    <row r="49" spans="2:18">
      <c r="B49" s="2"/>
      <c r="C49" s="42"/>
      <c r="D49" s="42"/>
      <c r="E49" s="42"/>
      <c r="F49" s="42"/>
      <c r="G49" s="42"/>
      <c r="H49" s="42"/>
      <c r="I49" s="42"/>
      <c r="J49" s="17"/>
      <c r="K49" s="17"/>
      <c r="L49" s="2"/>
      <c r="M49" s="2"/>
      <c r="N49" s="2"/>
      <c r="O49" s="2"/>
      <c r="P49" s="2"/>
      <c r="Q49" s="2"/>
      <c r="R49" s="2"/>
    </row>
    <row r="50" spans="2:18">
      <c r="B50" s="2"/>
      <c r="C50" s="42"/>
      <c r="D50" s="42"/>
      <c r="E50" s="42"/>
      <c r="F50" s="42"/>
      <c r="G50" s="42"/>
      <c r="H50" s="42"/>
      <c r="I50" s="42"/>
      <c r="J50" s="17"/>
      <c r="K50" s="17"/>
      <c r="L50" s="2"/>
      <c r="M50" s="2"/>
      <c r="N50" s="2"/>
      <c r="O50" s="2"/>
      <c r="P50" s="2"/>
      <c r="Q50" s="2"/>
      <c r="R50" s="2"/>
    </row>
    <row r="51" spans="2:18">
      <c r="B51" s="2"/>
      <c r="C51" s="17"/>
      <c r="D51" s="18"/>
      <c r="E51" s="19"/>
      <c r="F51" s="19"/>
      <c r="G51" s="2"/>
      <c r="H51" s="20"/>
      <c r="I51" s="18"/>
      <c r="J51" s="19"/>
      <c r="K51" s="19"/>
      <c r="L51" s="2"/>
      <c r="M51" s="2"/>
      <c r="N51" s="2"/>
      <c r="O51" s="2"/>
      <c r="P51" s="2"/>
      <c r="Q51" s="2"/>
      <c r="R51" s="2"/>
    </row>
    <row r="52" spans="2:18">
      <c r="B52" s="2"/>
      <c r="C52" s="61"/>
      <c r="D52" s="61"/>
      <c r="E52" s="19"/>
      <c r="F52" s="64"/>
      <c r="G52" s="64"/>
      <c r="H52" s="64"/>
      <c r="I52" s="64"/>
      <c r="J52" s="19"/>
      <c r="K52" s="19"/>
      <c r="L52" s="2"/>
      <c r="M52" s="2"/>
      <c r="N52" s="2"/>
      <c r="O52" s="2"/>
      <c r="P52" s="2"/>
      <c r="Q52" s="2"/>
      <c r="R52" s="2"/>
    </row>
    <row r="53" spans="2:18">
      <c r="B53" s="2"/>
      <c r="C53" s="38"/>
      <c r="D53" s="38"/>
      <c r="E53" s="19"/>
      <c r="F53" s="24"/>
      <c r="G53" s="24"/>
      <c r="H53" s="24"/>
      <c r="I53" s="24"/>
      <c r="J53" s="19"/>
      <c r="K53" s="19"/>
      <c r="L53" s="2"/>
      <c r="M53" s="2"/>
      <c r="N53" s="2"/>
      <c r="O53" s="2"/>
      <c r="P53" s="2"/>
      <c r="Q53" s="2"/>
      <c r="R53" s="2"/>
    </row>
    <row r="54" spans="2:18">
      <c r="B54" s="2"/>
      <c r="C54" s="38"/>
      <c r="D54" s="38"/>
      <c r="E54" s="19"/>
      <c r="F54" s="24"/>
      <c r="G54" s="24"/>
      <c r="H54" s="24"/>
      <c r="I54" s="24"/>
      <c r="J54" s="19"/>
      <c r="K54" s="19"/>
      <c r="L54" s="2"/>
      <c r="M54" s="2"/>
      <c r="N54" s="2"/>
      <c r="O54" s="2"/>
      <c r="P54" s="2"/>
      <c r="Q54" s="2"/>
      <c r="R54" s="2"/>
    </row>
    <row r="55" spans="2:18">
      <c r="B55" s="2"/>
      <c r="C55" s="62"/>
      <c r="D55" s="62"/>
      <c r="E55" s="21"/>
      <c r="F55" s="62"/>
      <c r="G55" s="62"/>
      <c r="H55" s="62"/>
      <c r="I55" s="62"/>
      <c r="J55" s="22"/>
      <c r="K55" s="2"/>
      <c r="Q55" s="2"/>
      <c r="R55" s="2"/>
    </row>
    <row r="56" spans="2:18">
      <c r="B56" s="2"/>
      <c r="C56" s="54"/>
      <c r="D56" s="54"/>
      <c r="E56" s="23"/>
      <c r="F56" s="54"/>
      <c r="G56" s="54"/>
      <c r="H56" s="54"/>
      <c r="I56" s="54"/>
      <c r="J56" s="22"/>
      <c r="K56" s="2"/>
      <c r="Q56" s="2"/>
      <c r="R56" s="2"/>
    </row>
    <row r="57" spans="2:18">
      <c r="C57" s="2"/>
      <c r="D57" s="2"/>
      <c r="E57" s="24"/>
      <c r="F57" s="2"/>
      <c r="G57" s="2"/>
      <c r="H57" s="2"/>
    </row>
    <row r="58" spans="2:18" hidden="1">
      <c r="C58" s="2"/>
      <c r="D58" s="2"/>
      <c r="E58" s="24"/>
      <c r="F58" s="2"/>
      <c r="G58" s="2"/>
      <c r="H58" s="2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E32 E13:I14 E17:I17 E29:I29 H39:I39 H37:I37 H19:I19 I20 H41:I41 H40:I40 I23 I21 H24:I24 H25:I25 H26:I26 H33:I33 H36:I36 H38:I38 I35 H34:I34 E30:G30 I30 H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lastPrinted>2020-04-15T18:18:46Z</cp:lastPrinted>
  <dcterms:created xsi:type="dcterms:W3CDTF">2014-09-29T18:59:31Z</dcterms:created>
  <dcterms:modified xsi:type="dcterms:W3CDTF">2022-01-26T21:11:16Z</dcterms:modified>
</cp:coreProperties>
</file>