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1\CUADROS PARA CONTABILIDAD 2021\CUADROS SEPTIEMBRE 2021\"/>
    </mc:Choice>
  </mc:AlternateContent>
  <bookViews>
    <workbookView xWindow="120" yWindow="75" windowWidth="18915" windowHeight="11820"/>
  </bookViews>
  <sheets>
    <sheet name="jun 20" sheetId="4" r:id="rId1"/>
  </sheets>
  <definedNames>
    <definedName name="_xlnm.Print_Area" localSheetId="0">'jun 20'!$B$1:$U$86</definedName>
  </definedNames>
  <calcPr calcId="162913"/>
</workbook>
</file>

<file path=xl/calcChain.xml><?xml version="1.0" encoding="utf-8"?>
<calcChain xmlns="http://schemas.openxmlformats.org/spreadsheetml/2006/main">
  <c r="G33" i="4" l="1"/>
  <c r="E75" i="4"/>
  <c r="G56" i="4"/>
  <c r="F56" i="4"/>
  <c r="F54" i="4"/>
  <c r="E15" i="4"/>
  <c r="E56" i="4"/>
  <c r="E51" i="4"/>
  <c r="G54" i="4"/>
  <c r="G51" i="4"/>
  <c r="G15" i="4"/>
  <c r="F15" i="4" s="1"/>
  <c r="F30" i="4" l="1"/>
  <c r="F10" i="4" l="1"/>
  <c r="F43" i="4" l="1"/>
  <c r="E52" i="4" l="1"/>
  <c r="F51" i="4" l="1"/>
  <c r="G52" i="4" l="1"/>
  <c r="G53" i="4" l="1"/>
  <c r="G71" i="4" l="1"/>
  <c r="F71" i="4"/>
  <c r="E71" i="4"/>
  <c r="G67" i="4"/>
  <c r="F67" i="4"/>
  <c r="E67" i="4"/>
  <c r="G66" i="4"/>
  <c r="F66" i="4"/>
  <c r="E66" i="4"/>
  <c r="F52" i="4"/>
  <c r="F60" i="4" s="1"/>
  <c r="F61" i="4" s="1"/>
  <c r="E60" i="4"/>
  <c r="G42" i="4"/>
  <c r="G46" i="4" s="1"/>
  <c r="F42" i="4"/>
  <c r="F46" i="4" s="1"/>
  <c r="E42" i="4"/>
  <c r="G38" i="4"/>
  <c r="F38" i="4"/>
  <c r="E38" i="4"/>
  <c r="G29" i="4"/>
  <c r="F29" i="4"/>
  <c r="E29" i="4"/>
  <c r="G18" i="4"/>
  <c r="F18" i="4"/>
  <c r="G14" i="4"/>
  <c r="F14" i="4"/>
  <c r="E14" i="4"/>
  <c r="G9" i="4"/>
  <c r="F9" i="4"/>
  <c r="E9" i="4"/>
  <c r="E22" i="4" s="1"/>
  <c r="E46" i="4" l="1"/>
  <c r="G22" i="4"/>
  <c r="G60" i="4"/>
  <c r="G61" i="4" s="1"/>
  <c r="F22" i="4"/>
  <c r="F23" i="4" s="1"/>
  <c r="F24" i="4" s="1"/>
  <c r="F33" i="4" s="1"/>
  <c r="G75" i="4"/>
  <c r="G76" i="4" s="1"/>
  <c r="F75" i="4"/>
  <c r="F76" i="4" s="1"/>
  <c r="E76" i="4"/>
  <c r="E23" i="4"/>
  <c r="E24" i="4" s="1"/>
  <c r="E33" i="4" s="1"/>
  <c r="E61" i="4"/>
  <c r="G23" i="4" l="1"/>
  <c r="G24" i="4" l="1"/>
</calcChain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<sst xmlns="http://schemas.openxmlformats.org/spreadsheetml/2006/main" count="65" uniqueCount="46">
  <si>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</si>
  <si>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</si>
  <si>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</si>
  <si>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</si>
  <si>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</si>
  <si>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</si>
  <si>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</si>
  <si>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</si>
  <si>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</si>
  <si>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</si>
  <si>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</si>
  <si>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</si>
  <si>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</si>
  <si>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</si>
  <si>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</si>
  <si>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</si>
  <si>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</si>
  <si>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</si>
  <si>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</si>
  <si>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</si>
  <si>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</si>
  <si>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</si>
  <si>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</si>
  <si>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</si>
  <si>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</si>
  <si>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</si>
  <si>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</si>
  <si>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</si>
  <si>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</si>
  <si>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</si>
  <si>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</si>
  <si>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</si>
  <si>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</si>
  <si>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</si>
  <si>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</si>
  <si>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</si>
  <si>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</si>
  <si>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</si>
  <si>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</si>
  <si>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</si>
  <si>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</si>
  <si>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</si>
  <si>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</si>
  <si>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</si>
  <si>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</si>
  <si>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30 de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</si>
</sst>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4" fontId="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/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/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/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zoomScale="124" zoomScaleNormal="124" workbookViewId="0">
      <selection activeCell="B5" sqref="B5:G5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74.140625" style="1" customWidth="1"/>
    <col min="5" max="5" width="13.7109375" style="4" customWidth="1"/>
    <col min="6" max="7" width="14.28515625" style="4" bestFit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x14ac:dyDescent="0.2">
      <c r="B1" s="81" t="s">
        <v>0</v>
      </c>
      <c r="C1" s="81"/>
      <c r="D1" s="81"/>
      <c r="E1" s="81"/>
      <c r="F1" s="81"/>
      <c r="G1" s="81"/>
    </row>
    <row r="2" spans="2:21" s="2" customFormat="1" ht="15" x14ac:dyDescent="0.2">
      <c r="B2" s="82" t="s">
        <v>44</v>
      </c>
      <c r="C2" s="83"/>
      <c r="D2" s="83"/>
      <c r="E2" s="83"/>
      <c r="F2" s="83"/>
      <c r="G2" s="84"/>
    </row>
    <row r="3" spans="2:21" s="2" customFormat="1" ht="15" x14ac:dyDescent="0.2">
      <c r="B3" s="85" t="s">
        <v>41</v>
      </c>
      <c r="C3" s="86"/>
      <c r="D3" s="86"/>
      <c r="E3" s="86"/>
      <c r="F3" s="86"/>
      <c r="G3" s="87"/>
    </row>
    <row r="4" spans="2:21" s="2" customFormat="1" ht="15" x14ac:dyDescent="0.2">
      <c r="B4" s="85" t="s">
        <v>45</v>
      </c>
      <c r="C4" s="86"/>
      <c r="D4" s="86"/>
      <c r="E4" s="86"/>
      <c r="F4" s="86"/>
      <c r="G4" s="87"/>
    </row>
    <row r="5" spans="2:21" s="2" customFormat="1" ht="15" x14ac:dyDescent="0.2">
      <c r="B5" s="88"/>
      <c r="C5" s="89"/>
      <c r="D5" s="89"/>
      <c r="E5" s="89"/>
      <c r="F5" s="89"/>
      <c r="G5" s="90"/>
    </row>
    <row r="6" spans="2:21" ht="8.1" customHeight="1" x14ac:dyDescent="0.2">
      <c r="B6" s="3"/>
      <c r="C6" s="4"/>
      <c r="D6" s="4"/>
    </row>
    <row r="7" spans="2:21" s="10" customFormat="1" ht="21" x14ac:dyDescent="0.15">
      <c r="B7" s="91" t="s">
        <v>1</v>
      </c>
      <c r="C7" s="92"/>
      <c r="D7" s="93"/>
      <c r="E7" s="9" t="s">
        <v>2</v>
      </c>
      <c r="F7" s="9" t="s">
        <v>3</v>
      </c>
      <c r="G7" s="9" t="s">
        <v>4</v>
      </c>
    </row>
    <row r="8" spans="2:21" ht="8.1" customHeight="1" x14ac:dyDescent="0.2">
      <c r="B8" s="5"/>
      <c r="C8" s="6"/>
      <c r="D8" s="7"/>
      <c r="E8" s="8"/>
      <c r="F8" s="8"/>
      <c r="G8" s="8"/>
    </row>
    <row r="9" spans="2:21" s="11" customFormat="1" ht="12.95" customHeight="1" x14ac:dyDescent="0.15">
      <c r="B9" s="24"/>
      <c r="C9" s="79" t="s">
        <v>5</v>
      </c>
      <c r="D9" s="80"/>
      <c r="E9" s="25">
        <f>E10+E11+E12</f>
        <v>2837773732.3600001</v>
      </c>
      <c r="F9" s="25">
        <f>F10+F11+F12</f>
        <v>2418646200.5799999</v>
      </c>
      <c r="G9" s="25">
        <f>G10+G11+G12</f>
        <v>2418646200.5799999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 x14ac:dyDescent="0.15">
      <c r="B10" s="27"/>
      <c r="C10" s="28"/>
      <c r="D10" s="29" t="s">
        <v>6</v>
      </c>
      <c r="E10" s="30">
        <v>2837773732.3600001</v>
      </c>
      <c r="F10" s="30">
        <f>G10</f>
        <v>2418646200.5799999</v>
      </c>
      <c r="G10" s="30">
        <v>2418646200.5799999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 x14ac:dyDescent="0.15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 x14ac:dyDescent="0.15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 x14ac:dyDescent="0.15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 x14ac:dyDescent="0.15">
      <c r="B14" s="24"/>
      <c r="C14" s="79" t="s">
        <v>42</v>
      </c>
      <c r="D14" s="80"/>
      <c r="E14" s="25">
        <f>E15+E16</f>
        <v>2370102533.1000004</v>
      </c>
      <c r="F14" s="25">
        <f>F15+F16</f>
        <v>1831320469.3299999</v>
      </c>
      <c r="G14" s="25">
        <f>G15+G16</f>
        <v>1829729785.54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 x14ac:dyDescent="0.15">
      <c r="B15" s="27"/>
      <c r="C15" s="28"/>
      <c r="D15" s="29" t="s">
        <v>9</v>
      </c>
      <c r="E15" s="30">
        <f>E10-E43</f>
        <v>2370102533.1000004</v>
      </c>
      <c r="F15" s="30">
        <f>G15+1590683.79</f>
        <v>1831320469.3299999</v>
      </c>
      <c r="G15" s="30">
        <f>2228688201.75-G43</f>
        <v>1829729785.54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 x14ac:dyDescent="0.15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 x14ac:dyDescent="0.15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 x14ac:dyDescent="0.15">
      <c r="B18" s="24"/>
      <c r="C18" s="79" t="s">
        <v>11</v>
      </c>
      <c r="D18" s="80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 x14ac:dyDescent="0.15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 x14ac:dyDescent="0.15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 x14ac:dyDescent="0.15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 x14ac:dyDescent="0.15">
      <c r="B22" s="24"/>
      <c r="C22" s="79" t="s">
        <v>14</v>
      </c>
      <c r="D22" s="80"/>
      <c r="E22" s="25">
        <f>E9-E14+E18</f>
        <v>467671199.25999975</v>
      </c>
      <c r="F22" s="25">
        <f>F9-F14+F18</f>
        <v>587325731.25</v>
      </c>
      <c r="G22" s="25">
        <f>G9-G14+G18</f>
        <v>588916415.03999996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 x14ac:dyDescent="0.15">
      <c r="B23" s="27"/>
      <c r="C23" s="79" t="s">
        <v>15</v>
      </c>
      <c r="D23" s="80"/>
      <c r="E23" s="25">
        <f>E22-E12</f>
        <v>467671199.25999975</v>
      </c>
      <c r="F23" s="25">
        <f>F22-F12</f>
        <v>587325731.25</v>
      </c>
      <c r="G23" s="25">
        <f>G22-G12</f>
        <v>588916415.03999996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 x14ac:dyDescent="0.15">
      <c r="B24" s="27"/>
      <c r="C24" s="79" t="s">
        <v>16</v>
      </c>
      <c r="D24" s="80"/>
      <c r="E24" s="25">
        <f>E23-E18</f>
        <v>467671199.25999975</v>
      </c>
      <c r="F24" s="25">
        <f>F23-F18</f>
        <v>587325731.25</v>
      </c>
      <c r="G24" s="25">
        <f>G23-G18</f>
        <v>588916415.03999996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 x14ac:dyDescent="0.15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 x14ac:dyDescent="0.15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0.5" x14ac:dyDescent="0.15">
      <c r="B27" s="78" t="s">
        <v>17</v>
      </c>
      <c r="C27" s="78"/>
      <c r="D27" s="78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 x14ac:dyDescent="0.15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 x14ac:dyDescent="0.15">
      <c r="B29" s="24"/>
      <c r="C29" s="79" t="s">
        <v>20</v>
      </c>
      <c r="D29" s="80"/>
      <c r="E29" s="25">
        <f>E30+E31</f>
        <v>575610317.26999998</v>
      </c>
      <c r="F29" s="25">
        <f t="shared" ref="F29:G29" si="0">F30+F31</f>
        <v>444584273.11000001</v>
      </c>
      <c r="G29" s="25">
        <f t="shared" si="0"/>
        <v>444584273.11000001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 x14ac:dyDescent="0.15">
      <c r="B30" s="27"/>
      <c r="C30" s="28"/>
      <c r="D30" s="47" t="s">
        <v>21</v>
      </c>
      <c r="E30" s="30">
        <v>575610317.26999998</v>
      </c>
      <c r="F30" s="30">
        <f>0+G30</f>
        <v>444584273.11000001</v>
      </c>
      <c r="G30" s="30">
        <v>444584273.11000001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 x14ac:dyDescent="0.15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 x14ac:dyDescent="0.15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 x14ac:dyDescent="0.15">
      <c r="B33" s="24"/>
      <c r="C33" s="79" t="s">
        <v>23</v>
      </c>
      <c r="D33" s="80"/>
      <c r="E33" s="25">
        <f>E24+E29</f>
        <v>1043281516.5299997</v>
      </c>
      <c r="F33" s="25">
        <f>F24+F29</f>
        <v>1031910004.36</v>
      </c>
      <c r="G33" s="25">
        <f>G24+G29</f>
        <v>1033500688.15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 x14ac:dyDescent="0.15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 x14ac:dyDescent="0.15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1" x14ac:dyDescent="0.15">
      <c r="B36" s="78" t="s">
        <v>17</v>
      </c>
      <c r="C36" s="78"/>
      <c r="D36" s="78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 x14ac:dyDescent="0.15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 x14ac:dyDescent="0.15">
      <c r="B38" s="52"/>
      <c r="C38" s="79" t="s">
        <v>26</v>
      </c>
      <c r="D38" s="80"/>
      <c r="E38" s="53">
        <f>E39+E40</f>
        <v>0</v>
      </c>
      <c r="F38" s="53">
        <f>F39+F40</f>
        <v>0</v>
      </c>
      <c r="G38" s="53">
        <f>G39+G40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 x14ac:dyDescent="0.15">
      <c r="B39" s="54"/>
      <c r="C39" s="28"/>
      <c r="D39" s="55" t="s">
        <v>27</v>
      </c>
      <c r="E39" s="56"/>
      <c r="F39" s="56"/>
      <c r="G39" s="5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 x14ac:dyDescent="0.15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 x14ac:dyDescent="0.15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 x14ac:dyDescent="0.15">
      <c r="B42" s="52"/>
      <c r="C42" s="79" t="s">
        <v>29</v>
      </c>
      <c r="D42" s="80"/>
      <c r="E42" s="53">
        <f>E43+E44</f>
        <v>467671199.25999999</v>
      </c>
      <c r="F42" s="53">
        <f>F43+F44</f>
        <v>398958416.20999998</v>
      </c>
      <c r="G42" s="53">
        <f>G43+G44</f>
        <v>398958416.20999998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 x14ac:dyDescent="0.15">
      <c r="B43" s="54"/>
      <c r="C43" s="28"/>
      <c r="D43" s="55" t="s">
        <v>30</v>
      </c>
      <c r="E43" s="56">
        <v>467671199.25999999</v>
      </c>
      <c r="F43" s="56">
        <f>0+G43</f>
        <v>398958416.20999998</v>
      </c>
      <c r="G43" s="56">
        <v>398958416.20999998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 x14ac:dyDescent="0.15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 x14ac:dyDescent="0.15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 x14ac:dyDescent="0.15">
      <c r="B46" s="96"/>
      <c r="C46" s="79" t="s">
        <v>32</v>
      </c>
      <c r="D46" s="80"/>
      <c r="E46" s="94">
        <f>E38-E42</f>
        <v>-467671199.25999999</v>
      </c>
      <c r="F46" s="94">
        <f>F38-F42</f>
        <v>-398958416.20999998</v>
      </c>
      <c r="G46" s="94">
        <f>G38-G42</f>
        <v>-398958416.20999998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 x14ac:dyDescent="0.15">
      <c r="B47" s="97"/>
      <c r="C47" s="60"/>
      <c r="D47" s="61"/>
      <c r="E47" s="95"/>
      <c r="F47" s="95"/>
      <c r="G47" s="95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 x14ac:dyDescent="0.15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1" x14ac:dyDescent="0.15">
      <c r="B49" s="101" t="s">
        <v>17</v>
      </c>
      <c r="C49" s="101"/>
      <c r="D49" s="101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 x14ac:dyDescent="0.15">
      <c r="B50" s="99"/>
      <c r="C50" s="100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 x14ac:dyDescent="0.15">
      <c r="B51" s="54"/>
      <c r="C51" s="57" t="s">
        <v>33</v>
      </c>
      <c r="D51" s="58"/>
      <c r="E51" s="56">
        <f>+E10</f>
        <v>2837773732.3600001</v>
      </c>
      <c r="F51" s="56">
        <f>+F10</f>
        <v>2418646200.5799999</v>
      </c>
      <c r="G51" s="56">
        <f>+G10</f>
        <v>2418646200.5799999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 x14ac:dyDescent="0.15">
      <c r="B52" s="52"/>
      <c r="C52" s="64" t="s">
        <v>34</v>
      </c>
      <c r="D52" s="65"/>
      <c r="E52" s="53">
        <f>E53-E54</f>
        <v>-467671199.25999999</v>
      </c>
      <c r="F52" s="53">
        <f>F53-F54</f>
        <v>-398958416.20999998</v>
      </c>
      <c r="G52" s="53">
        <f>G53-G54</f>
        <v>-398958416.20999998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 x14ac:dyDescent="0.15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 x14ac:dyDescent="0.15">
      <c r="B54" s="54"/>
      <c r="C54" s="28"/>
      <c r="D54" s="55" t="s">
        <v>30</v>
      </c>
      <c r="E54" s="56">
        <v>467671199.25999999</v>
      </c>
      <c r="F54" s="56">
        <f>F43</f>
        <v>398958416.20999998</v>
      </c>
      <c r="G54" s="56">
        <f>G43</f>
        <v>398958416.20999998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 x14ac:dyDescent="0.15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 x14ac:dyDescent="0.15">
      <c r="B56" s="54"/>
      <c r="C56" s="57" t="s">
        <v>9</v>
      </c>
      <c r="D56" s="58"/>
      <c r="E56" s="56">
        <f>+E15</f>
        <v>2370102533.1000004</v>
      </c>
      <c r="F56" s="56">
        <f>+F15</f>
        <v>1831320469.3299999</v>
      </c>
      <c r="G56" s="56">
        <f>+G15</f>
        <v>1829729785.54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 x14ac:dyDescent="0.15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 x14ac:dyDescent="0.15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 x14ac:dyDescent="0.15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 x14ac:dyDescent="0.15">
      <c r="B60" s="52"/>
      <c r="C60" s="79" t="s">
        <v>35</v>
      </c>
      <c r="D60" s="80"/>
      <c r="E60" s="53">
        <f>E51+E52-E56+E58</f>
        <v>0</v>
      </c>
      <c r="F60" s="53">
        <f>F51+F52-F56+F58</f>
        <v>188367315.03999996</v>
      </c>
      <c r="G60" s="53">
        <f>G51+G52-G56+G58</f>
        <v>189957998.82999992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 x14ac:dyDescent="0.15">
      <c r="B61" s="52"/>
      <c r="C61" s="79" t="s">
        <v>36</v>
      </c>
      <c r="D61" s="80"/>
      <c r="E61" s="53">
        <f>E60-E52</f>
        <v>467671199.25999999</v>
      </c>
      <c r="F61" s="53">
        <f>F60-F52</f>
        <v>587325731.25</v>
      </c>
      <c r="G61" s="53">
        <f>G60-G52</f>
        <v>588916415.03999996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 x14ac:dyDescent="0.15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 x14ac:dyDescent="0.15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1" x14ac:dyDescent="0.15">
      <c r="B64" s="101" t="s">
        <v>17</v>
      </c>
      <c r="C64" s="101"/>
      <c r="D64" s="101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 x14ac:dyDescent="0.15">
      <c r="B65" s="99"/>
      <c r="C65" s="100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 x14ac:dyDescent="0.15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 x14ac:dyDescent="0.15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 x14ac:dyDescent="0.15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 x14ac:dyDescent="0.15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 x14ac:dyDescent="0.15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 x14ac:dyDescent="0.15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 x14ac:dyDescent="0.15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 x14ac:dyDescent="0.15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 x14ac:dyDescent="0.15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 x14ac:dyDescent="0.15">
      <c r="B75" s="52"/>
      <c r="C75" s="79" t="s">
        <v>39</v>
      </c>
      <c r="D75" s="80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 x14ac:dyDescent="0.15">
      <c r="B76" s="96"/>
      <c r="C76" s="79" t="s">
        <v>40</v>
      </c>
      <c r="D76" s="80"/>
      <c r="E76" s="94">
        <f>E75-E67</f>
        <v>0</v>
      </c>
      <c r="F76" s="94">
        <f>F75-F67</f>
        <v>0</v>
      </c>
      <c r="G76" s="94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 x14ac:dyDescent="0.15">
      <c r="B77" s="97"/>
      <c r="C77" s="60"/>
      <c r="D77" s="61"/>
      <c r="E77" s="95"/>
      <c r="F77" s="95"/>
      <c r="G77" s="95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 x14ac:dyDescent="0.25">
      <c r="A78" s="13"/>
      <c r="B78" s="70"/>
      <c r="C78" s="70"/>
      <c r="D78" s="98" t="s">
        <v>43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customFormat="1" ht="18" customHeight="1" x14ac:dyDescent="0.25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 x14ac:dyDescent="0.25">
      <c r="A80" s="13"/>
      <c r="B80" s="70"/>
      <c r="C80" s="70"/>
      <c r="D80" s="74"/>
      <c r="E80" s="74"/>
      <c r="F80" s="105"/>
      <c r="G80" s="105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 x14ac:dyDescent="0.25">
      <c r="A81" s="13"/>
      <c r="B81" s="70"/>
      <c r="C81" s="70"/>
      <c r="D81" s="76"/>
      <c r="E81" s="76"/>
      <c r="F81" s="106"/>
      <c r="G81" s="106"/>
      <c r="H81" s="106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 x14ac:dyDescent="0.25">
      <c r="A82" s="13"/>
      <c r="B82" s="14"/>
      <c r="C82" s="14"/>
      <c r="D82" s="20"/>
      <c r="E82" s="20"/>
      <c r="F82" s="103"/>
      <c r="G82" s="103"/>
      <c r="H82" s="103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 x14ac:dyDescent="0.25">
      <c r="A83" s="13"/>
      <c r="B83" s="16"/>
      <c r="C83" s="16"/>
      <c r="D83" s="107"/>
      <c r="E83" s="107"/>
      <c r="F83" s="18"/>
      <c r="G83" s="21"/>
      <c r="H83" s="21"/>
      <c r="I83" s="108"/>
      <c r="J83" s="108"/>
      <c r="K83" s="108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 x14ac:dyDescent="0.25">
      <c r="A84" s="13"/>
      <c r="B84" s="109"/>
      <c r="C84" s="109"/>
      <c r="D84" s="109"/>
      <c r="E84" s="109"/>
      <c r="F84" s="19"/>
      <c r="G84" s="22"/>
      <c r="H84" s="19"/>
      <c r="I84" s="108"/>
      <c r="J84" s="108"/>
      <c r="K84" s="108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 x14ac:dyDescent="0.25">
      <c r="A85" s="13"/>
      <c r="B85" s="102"/>
      <c r="C85" s="102"/>
      <c r="D85" s="102"/>
      <c r="E85" s="102"/>
      <c r="F85" s="23"/>
      <c r="G85" s="103"/>
      <c r="H85" s="103"/>
      <c r="I85" s="104"/>
      <c r="J85" s="104"/>
      <c r="K85" s="104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 x14ac:dyDescent="0.25">
      <c r="A86" s="13"/>
      <c r="B86" s="14"/>
      <c r="C86" s="14"/>
      <c r="D86" s="14"/>
      <c r="E86" s="15"/>
      <c r="F86" s="77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C29:D29"/>
    <mergeCell ref="C33:D33"/>
    <mergeCell ref="B36:D36"/>
    <mergeCell ref="C38:D38"/>
    <mergeCell ref="E46:E47"/>
    <mergeCell ref="C42:D42"/>
    <mergeCell ref="B46:B47"/>
    <mergeCell ref="C46:D46"/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20</vt:lpstr>
      <vt:lpstr>'jun 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AMPARO</cp:lastModifiedBy>
  <cp:lastPrinted>2021-10-13T15:45:52Z</cp:lastPrinted>
  <dcterms:created xsi:type="dcterms:W3CDTF">2017-04-28T18:49:39Z</dcterms:created>
  <dcterms:modified xsi:type="dcterms:W3CDTF">2021-10-13T15:53:18Z</dcterms:modified>
</cp:coreProperties>
</file>