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xWindow="0" yWindow="0" windowWidth="28800" windowHeight="10845"/>
  </bookViews>
  <sheets>
    <sheet name="Hoja1" sheetId="2" r:id="rId1"/>
  </sheets>
  <definedNames>
    <definedName name="_xlnm.Print_Area" localSheetId="0">Hoja1!$A$1:$J$59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3" i="2"/>
  <c r="F33" i="2"/>
  <c r="G21" i="2"/>
  <c r="F21" i="2"/>
  <c r="G20" i="2"/>
  <c r="F20" i="2"/>
  <c r="H38" i="2" l="1"/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I38" i="2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<sst xmlns="http://schemas.openxmlformats.org/spreadsheetml/2006/main" count="34" uniqueCount="33">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</sst>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7743825" y="14923948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aseline="0"/>
              <a:t>M.A.P.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924301" y="14392273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04825" y="1490662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H39" sqref="H39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32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/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5262536352.7399998</v>
      </c>
      <c r="F13" s="43">
        <f>F17+F30</f>
        <v>51025254999.470001</v>
      </c>
      <c r="G13" s="43">
        <f>G17+G30</f>
        <v>50763061117.809998</v>
      </c>
      <c r="H13" s="43">
        <f>H17+H30</f>
        <v>5524730234.3999949</v>
      </c>
      <c r="I13" s="43">
        <f>I17+I30</f>
        <v>262193881.659996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215484580.34999999</v>
      </c>
      <c r="F17" s="43">
        <f>SUM(F20:F26)</f>
        <v>49755250045.270004</v>
      </c>
      <c r="G17" s="43">
        <f>SUM(G20:G26)</f>
        <v>49449763803.82</v>
      </c>
      <c r="H17" s="43">
        <f>SUM(H20:H26)</f>
        <v>520970821.79999542</v>
      </c>
      <c r="I17" s="43">
        <f>SUM(I20:I26)</f>
        <v>305486241.4499954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215483085.59</v>
      </c>
      <c r="F20" s="47">
        <f>30035131105.5+9168414731.78+10550988739.55</f>
        <v>49754534576.830002</v>
      </c>
      <c r="G20" s="47">
        <f>29743550223.13+9153314722.62+10552220894.87</f>
        <v>49449085840.620003</v>
      </c>
      <c r="H20" s="48">
        <f>E20+F20-G20</f>
        <v>520931821.79999542</v>
      </c>
      <c r="I20" s="48">
        <f>H20-E20</f>
        <v>305448736.20999539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1494.76</v>
      </c>
      <c r="F21" s="47">
        <f>676468.44+39000</f>
        <v>715468.44</v>
      </c>
      <c r="G21" s="47">
        <f>292619.2+230000+155344</f>
        <v>677963.2</v>
      </c>
      <c r="H21" s="48">
        <f t="shared" ref="H21:H26" si="0">E21+F21-G21</f>
        <v>39000</v>
      </c>
      <c r="I21" s="48">
        <f t="shared" ref="I21:I26" si="1">H21-E21</f>
        <v>37505.24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>
        <v>0</v>
      </c>
      <c r="G22" s="47">
        <v>0</v>
      </c>
      <c r="H22" s="48">
        <f t="shared" si="0"/>
        <v>0</v>
      </c>
      <c r="I22" s="48">
        <f t="shared" si="1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1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0"/>
        <v>0</v>
      </c>
      <c r="I24" s="48">
        <f t="shared" si="1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>
        <v>0</v>
      </c>
      <c r="G25" s="47">
        <v>0</v>
      </c>
      <c r="H25" s="48">
        <f t="shared" si="0"/>
        <v>0</v>
      </c>
      <c r="I25" s="48">
        <f t="shared" si="1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0"/>
        <v>0</v>
      </c>
      <c r="I26" s="48">
        <f t="shared" si="1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5047051772.3899994</v>
      </c>
      <c r="F30" s="43">
        <f>SUM(F33:F41)</f>
        <v>1270004954.2</v>
      </c>
      <c r="G30" s="43">
        <f>SUM(G33:G41)</f>
        <v>1313297313.9900002</v>
      </c>
      <c r="H30" s="43">
        <f>SUM(H33:H41)</f>
        <v>5003759412.5999994</v>
      </c>
      <c r="I30" s="43">
        <f>SUM(I33:I41)</f>
        <v>-43292359.789999396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4872498869.7399998</v>
      </c>
      <c r="F33" s="47">
        <f>1121275556.14+68036446.98+79873146.77</f>
        <v>1269185149.8900001</v>
      </c>
      <c r="G33" s="47">
        <f>1258417345.13+24335256.7+24378270.7</f>
        <v>1307130872.5300002</v>
      </c>
      <c r="H33" s="48">
        <f>E33+F33-G33</f>
        <v>4834553147.1000004</v>
      </c>
      <c r="I33" s="48">
        <f>H33-E33</f>
        <v>-37945722.63999939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228283220.41999999</v>
      </c>
      <c r="F36" s="51">
        <v>0</v>
      </c>
      <c r="G36" s="51">
        <v>819804.31</v>
      </c>
      <c r="H36" s="52">
        <f t="shared" si="2"/>
        <v>227463416.10999998</v>
      </c>
      <c r="I36" s="48">
        <f t="shared" si="3"/>
        <v>-819804.31000000238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>
        <v>0</v>
      </c>
      <c r="G37" s="47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-140117891.96000001</v>
      </c>
      <c r="F38" s="47">
        <v>819804.31</v>
      </c>
      <c r="G38" s="47">
        <f>3688882.31+812595.53+845159.31</f>
        <v>5346637.1500000004</v>
      </c>
      <c r="H38" s="48">
        <f t="shared" si="2"/>
        <v>-144644724.80000001</v>
      </c>
      <c r="I38" s="48">
        <f t="shared" si="3"/>
        <v>-4526832.8400000036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>
        <v>0</v>
      </c>
      <c r="G40" s="47">
        <v>0</v>
      </c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H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2020-04-15T18:18:46Z</cp:lastPrinted>
  <dcterms:created xsi:type="dcterms:W3CDTF">2014-09-29T18:59:31Z</dcterms:created>
  <dcterms:modified xsi:type="dcterms:W3CDTF">2020-07-21T17:17:00Z</dcterms:modified>
</cp:coreProperties>
</file>