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<sst xmlns="http://schemas.openxmlformats.org/spreadsheetml/2006/main" count="45" uniqueCount="45">
  <si>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</si>
  <si>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</si>
  <si>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</si>
  <si>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</si>
  <si>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</si>
  <si>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</si>
  <si>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</si>
  <si>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</si>
  <si>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</si>
  <si>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</si>
  <si>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</si>
  <si>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</si>
  <si>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</si>
  <si>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</si>
  <si>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</si>
  <si>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</si>
  <si>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</si>
  <si>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</si>
  <si>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</si>
  <si>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</si>
  <si>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</si>
  <si>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</si>
  <si>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</si>
  <si>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</si>
  <si>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</si>
  <si>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</si>
  <si>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</si>
  <si>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</si>
  <si>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</si>
  <si>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</si>
  <si>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</si>
  <si>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</si>
  <si>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</si>
  <si>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</si>
  <si>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</si>
  <si>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</si>
  <si>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</si>
  <si>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</si>
  <si>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</si>
  <si>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</si>
  <si>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</si>
  <si>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</si>
  <si>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</si>
  <si>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</si>
  <si>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Del 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</si>
</sst>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topLeftCell="A19" zoomScaleNormal="100" zoomScaleSheetLayoutView="100" workbookViewId="0">
      <selection activeCell="H35" sqref="H35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6" width="14.7109375" bestFit="1" customWidth="1"/>
    <col min="7" max="7" width="16.42578125" customWidth="1"/>
    <col min="8" max="8" width="14.85546875" style="24" bestFit="1" customWidth="1"/>
    <col min="9" max="9" width="14.42578125" customWidth="1"/>
    <col min="10" max="10" width="14.85546875" bestFit="1" customWidth="1"/>
    <col min="11" max="11" width="14.85546875" style="24" bestFit="1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12"/>
      <c r="C2" s="61" t="s">
        <v>43</v>
      </c>
      <c r="D2" s="61"/>
      <c r="E2" s="61"/>
      <c r="F2" s="61"/>
      <c r="G2" s="61"/>
      <c r="H2" s="61"/>
      <c r="I2" s="61"/>
      <c r="J2" s="61"/>
      <c r="K2" s="61"/>
      <c r="L2" s="13"/>
    </row>
    <row r="3" spans="2:12" x14ac:dyDescent="0.25">
      <c r="B3" s="14"/>
      <c r="C3" s="62" t="s">
        <v>42</v>
      </c>
      <c r="D3" s="62"/>
      <c r="E3" s="62"/>
      <c r="F3" s="62"/>
      <c r="G3" s="62"/>
      <c r="H3" s="62"/>
      <c r="I3" s="62"/>
      <c r="J3" s="62"/>
      <c r="K3" s="62"/>
      <c r="L3" s="15"/>
    </row>
    <row r="4" spans="2:12" x14ac:dyDescent="0.25">
      <c r="B4" s="14"/>
      <c r="C4" s="62" t="s">
        <v>44</v>
      </c>
      <c r="D4" s="62"/>
      <c r="E4" s="62"/>
      <c r="F4" s="62"/>
      <c r="G4" s="62"/>
      <c r="H4" s="62"/>
      <c r="I4" s="62"/>
      <c r="J4" s="62"/>
      <c r="K4" s="62"/>
      <c r="L4" s="15"/>
    </row>
    <row r="5" spans="2:12" ht="15.75" thickBot="1" x14ac:dyDescent="0.3">
      <c r="B5" s="16"/>
      <c r="C5" s="63" t="s">
        <v>41</v>
      </c>
      <c r="D5" s="63"/>
      <c r="E5" s="63"/>
      <c r="F5" s="63"/>
      <c r="G5" s="63"/>
      <c r="H5" s="63"/>
      <c r="I5" s="63"/>
      <c r="J5" s="63"/>
      <c r="K5" s="63"/>
      <c r="L5" s="17"/>
    </row>
    <row r="6" spans="2:12" ht="15.75" thickBot="1" x14ac:dyDescent="0.3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 x14ac:dyDescent="0.3">
      <c r="B7" s="8"/>
      <c r="C7" s="29"/>
      <c r="D7" s="29"/>
      <c r="E7" s="30"/>
      <c r="F7" s="64" t="s">
        <v>0</v>
      </c>
      <c r="G7" s="65"/>
      <c r="H7" s="65"/>
      <c r="I7" s="65"/>
      <c r="J7" s="66"/>
      <c r="K7" s="67" t="s">
        <v>6</v>
      </c>
      <c r="L7" s="20"/>
    </row>
    <row r="8" spans="2:12" ht="24.75" thickBot="1" x14ac:dyDescent="0.3">
      <c r="B8" s="9"/>
      <c r="C8" s="69" t="s">
        <v>9</v>
      </c>
      <c r="D8" s="69"/>
      <c r="E8" s="70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8"/>
      <c r="L8" s="21"/>
    </row>
    <row r="9" spans="2:12" ht="15.75" thickBot="1" x14ac:dyDescent="0.3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25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25">
      <c r="B11" s="9"/>
      <c r="C11" s="42" t="s">
        <v>11</v>
      </c>
      <c r="D11" s="42"/>
      <c r="E11" s="42"/>
      <c r="F11" s="43">
        <f>F12+F16+F26+F31+F35+F41</f>
        <v>1212631.8999999999</v>
      </c>
      <c r="G11" s="43">
        <f t="shared" ref="G11" si="0">G12+G16+G26+G31+G35+G41</f>
        <v>398346.1</v>
      </c>
      <c r="H11" s="43">
        <f>H12+H16+H26+H31+H35+H41</f>
        <v>1610978</v>
      </c>
      <c r="I11" s="43">
        <f t="shared" ref="I11:K11" si="1">I12+I16+I26+I31+I35+I41</f>
        <v>1558834.7</v>
      </c>
      <c r="J11" s="43">
        <f t="shared" si="1"/>
        <v>1541321.5</v>
      </c>
      <c r="K11" s="44">
        <f t="shared" si="1"/>
        <v>52143.300000000047</v>
      </c>
      <c r="L11" s="10"/>
    </row>
    <row r="12" spans="2:12" s="19" customFormat="1" x14ac:dyDescent="0.25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25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25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25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25">
      <c r="B16" s="9"/>
      <c r="C16" s="42"/>
      <c r="D16" s="42" t="s">
        <v>15</v>
      </c>
      <c r="E16" s="42"/>
      <c r="F16" s="43">
        <f t="shared" ref="F16:G16" si="6">SUM(F17:F24)</f>
        <v>1212631.8999999999</v>
      </c>
      <c r="G16" s="43">
        <f t="shared" si="6"/>
        <v>398346.1</v>
      </c>
      <c r="H16" s="43">
        <f>SUM(H17:H24)</f>
        <v>1610978</v>
      </c>
      <c r="I16" s="43">
        <f t="shared" ref="I16:K16" si="7">SUM(I17:I24)</f>
        <v>1558834.7</v>
      </c>
      <c r="J16" s="43">
        <f t="shared" si="7"/>
        <v>1541321.5</v>
      </c>
      <c r="K16" s="44">
        <f t="shared" si="7"/>
        <v>52143.300000000047</v>
      </c>
      <c r="L16" s="10"/>
    </row>
    <row r="17" spans="2:14" x14ac:dyDescent="0.25">
      <c r="B17" s="4"/>
      <c r="C17" s="42"/>
      <c r="D17" s="42"/>
      <c r="E17" s="45" t="s">
        <v>16</v>
      </c>
      <c r="F17" s="46">
        <v>1212631.8999999999</v>
      </c>
      <c r="G17" s="46">
        <v>398346.1</v>
      </c>
      <c r="H17" s="46">
        <f t="shared" si="4"/>
        <v>1610978</v>
      </c>
      <c r="I17" s="46">
        <v>1558834.7</v>
      </c>
      <c r="J17" s="46">
        <v>1541321.5</v>
      </c>
      <c r="K17" s="47">
        <f t="shared" si="5"/>
        <v>52143.300000000047</v>
      </c>
      <c r="L17" s="5"/>
      <c r="M17" s="23"/>
      <c r="N17" s="18"/>
    </row>
    <row r="18" spans="2:14" x14ac:dyDescent="0.25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25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25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25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25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25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25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25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25">
      <c r="B26" s="9"/>
      <c r="C26" s="42"/>
      <c r="D26" s="42" t="s">
        <v>24</v>
      </c>
      <c r="E26" s="42"/>
      <c r="F26" s="43">
        <f t="shared" ref="F26:G26" si="8">SUM(F27:F29)</f>
        <v>0</v>
      </c>
      <c r="G26" s="43">
        <f t="shared" si="8"/>
        <v>0</v>
      </c>
      <c r="H26" s="43">
        <f>SUM(H27:H29)</f>
        <v>0</v>
      </c>
      <c r="I26" s="43">
        <f t="shared" ref="I26:K26" si="9">SUM(I27:I29)</f>
        <v>0</v>
      </c>
      <c r="J26" s="43">
        <f t="shared" si="9"/>
        <v>0</v>
      </c>
      <c r="K26" s="44">
        <f t="shared" si="9"/>
        <v>0</v>
      </c>
      <c r="L26" s="10"/>
    </row>
    <row r="27" spans="2:14" x14ac:dyDescent="0.25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25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25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25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25">
      <c r="B31" s="9"/>
      <c r="C31" s="42"/>
      <c r="D31" s="42" t="s">
        <v>28</v>
      </c>
      <c r="E31" s="42"/>
      <c r="F31" s="43">
        <f t="shared" ref="F31:G31" si="10">SUM(F32:F33)</f>
        <v>0</v>
      </c>
      <c r="G31" s="43">
        <f t="shared" si="10"/>
        <v>0</v>
      </c>
      <c r="H31" s="43">
        <f>SUM(H32:H33)</f>
        <v>0</v>
      </c>
      <c r="I31" s="43">
        <f t="shared" ref="I31:K31" si="11">SUM(I32:I33)</f>
        <v>0</v>
      </c>
      <c r="J31" s="43">
        <f t="shared" si="11"/>
        <v>0</v>
      </c>
      <c r="K31" s="44">
        <f t="shared" si="11"/>
        <v>0</v>
      </c>
      <c r="L31" s="10"/>
    </row>
    <row r="32" spans="2:14" x14ac:dyDescent="0.25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25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25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25">
      <c r="B35" s="9"/>
      <c r="C35" s="42"/>
      <c r="D35" s="42" t="s">
        <v>31</v>
      </c>
      <c r="E35" s="42"/>
      <c r="F35" s="43">
        <f t="shared" ref="F35:G35" si="12">SUM(F36:F39)</f>
        <v>0</v>
      </c>
      <c r="G35" s="43">
        <f t="shared" si="12"/>
        <v>0</v>
      </c>
      <c r="H35" s="43">
        <f>SUM(H36:H39)</f>
        <v>0</v>
      </c>
      <c r="I35" s="43">
        <f t="shared" ref="I35:K35" si="13">SUM(I36:I39)</f>
        <v>0</v>
      </c>
      <c r="J35" s="43">
        <f t="shared" si="13"/>
        <v>0</v>
      </c>
      <c r="K35" s="44">
        <f t="shared" si="13"/>
        <v>0</v>
      </c>
      <c r="L35" s="10"/>
    </row>
    <row r="36" spans="2:12" x14ac:dyDescent="0.25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25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25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25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25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25">
      <c r="B41" s="9"/>
      <c r="C41" s="42"/>
      <c r="D41" s="42" t="s">
        <v>36</v>
      </c>
      <c r="E41" s="42"/>
      <c r="F41" s="43">
        <f t="shared" ref="F41:G41" si="14">SUM(F42)</f>
        <v>0</v>
      </c>
      <c r="G41" s="43">
        <f t="shared" si="14"/>
        <v>0</v>
      </c>
      <c r="H41" s="43">
        <f>SUM(H42)</f>
        <v>0</v>
      </c>
      <c r="I41" s="43">
        <f t="shared" ref="I41:K41" si="15">SUM(I42)</f>
        <v>0</v>
      </c>
      <c r="J41" s="43">
        <f t="shared" si="15"/>
        <v>0</v>
      </c>
      <c r="K41" s="44">
        <f t="shared" si="15"/>
        <v>0</v>
      </c>
      <c r="L41" s="10"/>
    </row>
    <row r="42" spans="2:12" x14ac:dyDescent="0.25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25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25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25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25">
      <c r="B46" s="9"/>
      <c r="C46" s="42" t="s">
        <v>39</v>
      </c>
      <c r="D46" s="42"/>
      <c r="E46" s="42"/>
      <c r="F46" s="43">
        <v>779268.2</v>
      </c>
      <c r="G46" s="43">
        <v>2512.6999999999971</v>
      </c>
      <c r="H46" s="43">
        <f>IF(AND(F46&gt;=0,G46&gt;=0),(F46+G46),"-")</f>
        <v>781780.89999999991</v>
      </c>
      <c r="I46" s="43">
        <v>781576.1</v>
      </c>
      <c r="J46" s="43">
        <v>781576.1</v>
      </c>
      <c r="K46" s="44">
        <f t="shared" ref="K46" si="16">IF(AND(H46&gt;=0,I46&gt;=0),(H46-I46),"-")</f>
        <v>204.79999999993015</v>
      </c>
      <c r="L46" s="10"/>
    </row>
    <row r="47" spans="2:12" x14ac:dyDescent="0.25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25">
      <c r="B48" s="9"/>
      <c r="C48" s="42" t="s">
        <v>40</v>
      </c>
      <c r="D48" s="42"/>
      <c r="E48" s="42"/>
      <c r="F48" s="43"/>
      <c r="G48" s="43">
        <v>49297.8</v>
      </c>
      <c r="H48" s="43">
        <f>IF(AND(F48&gt;=0,G48&gt;=0),(F48+G48),"-")</f>
        <v>49297.8</v>
      </c>
      <c r="I48" s="43">
        <v>43321.9</v>
      </c>
      <c r="J48" s="43">
        <v>43321.9</v>
      </c>
      <c r="K48" s="44">
        <f t="shared" ref="K48" si="17">H48-I48</f>
        <v>5975.9000000000015</v>
      </c>
      <c r="L48" s="5"/>
    </row>
    <row r="49" spans="2:12" ht="15.75" thickBot="1" x14ac:dyDescent="0.3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25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25">
      <c r="B51" s="9"/>
      <c r="C51" s="42"/>
      <c r="D51" s="59" t="s">
        <v>10</v>
      </c>
      <c r="E51" s="60"/>
      <c r="F51" s="43">
        <f>F48+F46+F44+F11</f>
        <v>1991900.0999999999</v>
      </c>
      <c r="G51" s="43">
        <f>G48+G46+G44+G11</f>
        <v>450156.6</v>
      </c>
      <c r="H51" s="43">
        <f>H48+H46+H44+H11</f>
        <v>2442056.7000000002</v>
      </c>
      <c r="I51" s="43">
        <f t="shared" ref="I51:K51" si="18">I48+I46+I44+I11</f>
        <v>2383732.7000000002</v>
      </c>
      <c r="J51" s="43">
        <f t="shared" si="18"/>
        <v>2366219.5</v>
      </c>
      <c r="K51" s="44">
        <f t="shared" si="18"/>
        <v>58323.999999999978</v>
      </c>
      <c r="L51" s="10"/>
    </row>
    <row r="52" spans="2:12" ht="15.75" thickBot="1" x14ac:dyDescent="0.3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56" spans="2:12" x14ac:dyDescent="0.25">
      <c r="E56" s="52"/>
      <c r="F56" s="52"/>
      <c r="G56" s="52"/>
      <c r="H56" s="53"/>
      <c r="I56" s="52"/>
      <c r="J56" s="52"/>
      <c r="K56" s="53"/>
      <c r="L56" s="52"/>
    </row>
    <row r="57" spans="2:12" x14ac:dyDescent="0.25">
      <c r="E57" s="52"/>
      <c r="F57" s="52"/>
      <c r="G57" s="52"/>
      <c r="H57" s="53"/>
      <c r="I57" s="52"/>
      <c r="J57" s="52"/>
      <c r="K57" s="53"/>
      <c r="L57" s="52"/>
    </row>
    <row r="58" spans="2:12" x14ac:dyDescent="0.25">
      <c r="E58" s="52"/>
      <c r="F58" s="52"/>
      <c r="G58" s="52"/>
      <c r="H58" s="53"/>
      <c r="I58" s="52"/>
      <c r="J58" s="52"/>
      <c r="K58" s="53"/>
      <c r="L58" s="52"/>
    </row>
    <row r="59" spans="2:12" x14ac:dyDescent="0.25">
      <c r="E59" s="52"/>
      <c r="F59" s="52"/>
      <c r="G59" s="52"/>
      <c r="H59" s="53"/>
      <c r="I59" s="52"/>
      <c r="J59" s="52"/>
      <c r="K59" s="53"/>
      <c r="L59" s="52"/>
    </row>
    <row r="60" spans="2:12" x14ac:dyDescent="0.25">
      <c r="E60" s="45"/>
      <c r="F60" s="51"/>
      <c r="G60" s="56"/>
      <c r="H60" s="56"/>
      <c r="I60" s="56"/>
      <c r="J60" s="56"/>
      <c r="K60" s="56"/>
      <c r="L60" s="52"/>
    </row>
    <row r="61" spans="2:12" ht="15" customHeight="1" x14ac:dyDescent="0.25">
      <c r="E61" s="51"/>
      <c r="F61" s="54"/>
      <c r="G61" s="57"/>
      <c r="H61" s="57"/>
      <c r="I61" s="57"/>
      <c r="J61" s="57"/>
      <c r="K61" s="57"/>
      <c r="L61" s="52"/>
    </row>
    <row r="62" spans="2:12" ht="15" customHeight="1" x14ac:dyDescent="0.25">
      <c r="E62" s="51"/>
      <c r="F62" s="54"/>
      <c r="G62" s="58"/>
      <c r="H62" s="58"/>
      <c r="I62" s="58"/>
      <c r="J62" s="58"/>
      <c r="K62" s="58"/>
      <c r="L62" s="58"/>
    </row>
    <row r="63" spans="2:12" x14ac:dyDescent="0.25">
      <c r="E63" s="52"/>
      <c r="F63" s="52"/>
      <c r="G63" s="55"/>
      <c r="H63" s="55"/>
      <c r="I63" s="55"/>
      <c r="J63" s="55"/>
      <c r="K63" s="55"/>
      <c r="L63" s="52"/>
    </row>
    <row r="66" spans="5:7" x14ac:dyDescent="0.25">
      <c r="E66" s="52"/>
    </row>
    <row r="67" spans="5:7" x14ac:dyDescent="0.25">
      <c r="E67" s="52"/>
    </row>
    <row r="68" spans="5:7" x14ac:dyDescent="0.25">
      <c r="E68" s="52"/>
    </row>
    <row r="69" spans="5:7" x14ac:dyDescent="0.25">
      <c r="E69" s="45"/>
      <c r="F69" s="45"/>
      <c r="G69" s="45"/>
    </row>
    <row r="70" spans="5:7" x14ac:dyDescent="0.25">
      <c r="E70" s="51"/>
      <c r="F70" s="25"/>
      <c r="G70" s="25"/>
    </row>
    <row r="71" spans="5:7" x14ac:dyDescent="0.25">
      <c r="E71" s="51"/>
      <c r="F71" s="25"/>
      <c r="G71" s="25"/>
    </row>
  </sheetData>
  <mergeCells count="11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 3</cp:lastModifiedBy>
  <cp:lastPrinted>2018-10-12T23:09:41Z</cp:lastPrinted>
  <dcterms:created xsi:type="dcterms:W3CDTF">2014-11-13T18:34:23Z</dcterms:created>
  <dcterms:modified xsi:type="dcterms:W3CDTF">2019-03-13T17:36:39Z</dcterms:modified>
</cp:coreProperties>
</file>