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7 12 diciembre Edos. Financieros - definitivo\CONAC Diciembre\Ley de Disciplina Financiera\"/>
    </mc:Choice>
  </mc:AlternateContent>
  <bookViews>
    <workbookView xWindow="0" yWindow="0" windowWidth="19200" windowHeight="10995"/>
  </bookViews>
  <sheets>
    <sheet name="Mensual" sheetId="1" r:id="rId1"/>
    <sheet name="Acumulado" sheetId="2" r:id="rId2"/>
  </sheets>
  <definedNames>
    <definedName name="_xlnm.Print_Area" localSheetId="1">Acumulado!$B$2:$G$95</definedName>
    <definedName name="_xlnm.Print_Area" localSheetId="0">Mensual!$B$2:$G$95</definedName>
    <definedName name="_xlnm.Print_Titles" localSheetId="1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C17" i="1" l="1"/>
  <c r="C9" i="1" l="1"/>
  <c r="G76" i="2" l="1"/>
  <c r="F76" i="2"/>
  <c r="G69" i="2"/>
  <c r="F69" i="2"/>
  <c r="G64" i="2"/>
  <c r="F64" i="2"/>
  <c r="D61" i="2"/>
  <c r="C61" i="2"/>
  <c r="G58" i="2"/>
  <c r="F58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F9" i="2"/>
  <c r="D9" i="2"/>
  <c r="C9" i="2"/>
  <c r="F80" i="2" l="1"/>
  <c r="C47" i="2"/>
  <c r="C63" i="2" s="1"/>
  <c r="F47" i="2"/>
  <c r="F60" i="2" s="1"/>
  <c r="F82" i="2" s="1"/>
  <c r="G80" i="2"/>
  <c r="G60" i="2"/>
  <c r="D47" i="2"/>
  <c r="D63" i="2" s="1"/>
  <c r="G82" i="2" l="1"/>
  <c r="G76" i="1"/>
  <c r="F76" i="1"/>
  <c r="G69" i="1"/>
  <c r="F69" i="1"/>
  <c r="G64" i="1"/>
  <c r="F64" i="1"/>
  <c r="G58" i="1"/>
  <c r="F58" i="1"/>
  <c r="G42" i="1"/>
  <c r="F42" i="1"/>
  <c r="G38" i="1"/>
  <c r="F38" i="1"/>
  <c r="G31" i="1"/>
  <c r="F31" i="1"/>
  <c r="G27" i="1"/>
  <c r="F27" i="1"/>
  <c r="G23" i="1"/>
  <c r="F23" i="1"/>
  <c r="G19" i="1"/>
  <c r="F19" i="1"/>
  <c r="D61" i="1"/>
  <c r="C61" i="1"/>
  <c r="D41" i="1"/>
  <c r="C41" i="1"/>
  <c r="D38" i="1"/>
  <c r="C38" i="1"/>
  <c r="D31" i="1"/>
  <c r="C31" i="1"/>
  <c r="D25" i="1"/>
  <c r="C25" i="1"/>
  <c r="C47" i="1" s="1"/>
  <c r="D17" i="1"/>
  <c r="D9" i="1"/>
  <c r="D47" i="1" l="1"/>
  <c r="D63" i="1" s="1"/>
  <c r="C63" i="1"/>
  <c r="G47" i="1"/>
  <c r="G60" i="1" s="1"/>
  <c r="G80" i="1"/>
  <c r="F47" i="1"/>
  <c r="F60" i="1" s="1"/>
  <c r="F80" i="1"/>
  <c r="G82" i="1" l="1"/>
  <c r="F82" i="1"/>
</calcChain>
</file>

<file path=xl/sharedStrings.xml><?xml version="1.0" encoding="utf-8"?>
<sst xmlns="http://schemas.openxmlformats.org/spreadsheetml/2006/main" count="256" uniqueCount="127">
  <si>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</si>
  <si>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</si>
  <si>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</si>
  <si>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</si>
  <si>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</si>
  <si>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</si>
  <si>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</si>
  <si>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</si>
  <si>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</si>
  <si>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</si>
  <si>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</si>
  <si>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</si>
  <si>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</si>
  <si>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</si>
  <si>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</si>
  <si>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</si>
  <si>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</si>
  <si>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</si>
  <si>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</si>
  <si>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</si>
  <si>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</si>
  <si>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</si>
  <si>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</si>
  <si>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</si>
  <si>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</si>
  <si>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</si>
  <si>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</si>
  <si>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</si>
  <si>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</si>
  <si>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</si>
  <si>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</si>
  <si>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</si>
  <si>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</si>
  <si>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</si>
  <si>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</si>
  <si>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</si>
  <si>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</si>
  <si>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</si>
  <si>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</si>
  <si>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</si>
  <si>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</si>
  <si>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</si>
  <si>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</si>
  <si>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</si>
  <si>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</si>
  <si>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</si>
  <si>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</si>
  <si>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</si>
  <si>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</si>
  <si>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</si>
  <si>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</si>
  <si>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</si>
  <si>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</si>
  <si>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</si>
  <si>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</si>
  <si>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</si>
  <si>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</si>
  <si>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</si>
  <si>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</si>
  <si>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</si>
  <si>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</si>
  <si>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</si>
  <si>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</si>
  <si>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</si>
  <si>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</si>
  <si>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</si>
  <si>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</si>
  <si>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</si>
  <si>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</si>
  <si>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</si>
  <si>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</si>
  <si>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</si>
  <si>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</si>
  <si>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</si>
  <si>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</si>
  <si>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</si>
  <si>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</si>
  <si>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</si>
  <si>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</si>
  <si>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</si>
  <si>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</si>
  <si>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</si>
  <si>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</si>
  <si>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</si>
  <si>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</si>
  <si>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</si>
  <si>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</si>
  <si>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</si>
  <si>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</si>
  <si>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</si>
  <si>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</si>
  <si>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</si>
  <si>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</si>
  <si>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</si>
  <si>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</si>
  <si>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</si>
  <si>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</si>
  <si>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</si>
  <si>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</si>
  <si>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</si>
  <si>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</si>
  <si>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</si>
  <si>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</si>
  <si>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</si>
  <si>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</si>
  <si>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</si>
  <si>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</si>
  <si>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</si>
  <si>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</si>
  <si>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</si>
  <si>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</si>
  <si>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</si>
  <si>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</si>
  <si>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</si>
  <si>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</si>
  <si>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</si>
  <si>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</si>
  <si>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</si>
  <si>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</si>
  <si>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</si>
  <si>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</si>
  <si>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</si>
  <si>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</si>
  <si>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</si>
  <si>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1° de Enero</t>
  </si>
  <si>
    <t>Instituto de la Función Registral del Estado de México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</si>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</sst>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180975" y="163734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2466976</xdr:colOff>
      <xdr:row>88</xdr:row>
      <xdr:rowOff>123826</xdr:rowOff>
    </xdr:from>
    <xdr:to>
      <xdr:col>7</xdr:col>
      <xdr:colOff>47626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7820026" y="16354426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2963008</xdr:colOff>
      <xdr:row>104</xdr:row>
      <xdr:rowOff>44695</xdr:rowOff>
    </xdr:to>
    <xdr:sp macro="" textlink="">
      <xdr:nvSpPr>
        <xdr:cNvPr id="8" name="3 CuadroTexto"/>
        <xdr:cNvSpPr txBox="1"/>
      </xdr:nvSpPr>
      <xdr:spPr>
        <a:xfrm>
          <a:off x="180975" y="179736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Normal="120" zoomScaleSheetLayoutView="100" workbookViewId="0">
      <selection activeCell="F18" sqref="F1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125</v>
      </c>
      <c r="C2" s="47"/>
      <c r="D2" s="47"/>
      <c r="E2" s="47"/>
      <c r="F2" s="47"/>
      <c r="G2" s="48"/>
    </row>
    <row r="3" spans="1:12" x14ac:dyDescent="0.25">
      <c r="B3" s="49" t="s">
        <v>123</v>
      </c>
      <c r="C3" s="50"/>
      <c r="D3" s="50"/>
      <c r="E3" s="50"/>
      <c r="F3" s="50"/>
      <c r="G3" s="51"/>
    </row>
    <row r="4" spans="1:12" x14ac:dyDescent="0.25">
      <c r="B4" s="49" t="s">
        <v>126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207705.7</v>
      </c>
      <c r="D9" s="17">
        <f>D10+D11+D12+D13+D14+D15+D16</f>
        <v>353244.30000000005</v>
      </c>
      <c r="E9" s="31" t="s">
        <v>9</v>
      </c>
      <c r="F9" s="17">
        <f>F10+F11+F12+F13+F14+F15+F16+F17+F18</f>
        <v>49765</v>
      </c>
      <c r="G9" s="17">
        <f>G10+G11+G12+G13+G14+G15+G16+G17+G18</f>
        <v>4761.2999999999993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38454.800000000003</v>
      </c>
      <c r="D11" s="18">
        <v>144799.20000000001</v>
      </c>
      <c r="E11" s="32" t="s">
        <v>13</v>
      </c>
      <c r="F11" s="18">
        <v>45931.7</v>
      </c>
      <c r="G11" s="18">
        <v>355.9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169217.9</v>
      </c>
      <c r="D13" s="18">
        <v>208412.1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2" t="s">
        <v>20</v>
      </c>
      <c r="C15" s="18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27.5</v>
      </c>
      <c r="G16" s="18">
        <v>1162.7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0.2</v>
      </c>
      <c r="D17" s="17">
        <f>D18+D19+D20+D21+D22+D23+D24</f>
        <v>3063.3999999999996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3805.8</v>
      </c>
      <c r="G18" s="18">
        <v>3242.7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/>
      <c r="D19" s="18">
        <v>2657.2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0.2</v>
      </c>
      <c r="D20" s="18">
        <v>406.2</v>
      </c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19"/>
      <c r="D22" s="18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/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10051.299999999999</v>
      </c>
      <c r="D31" s="20">
        <f>D32+D33+D34+D35+D36</f>
        <v>0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10051.299999999999</v>
      </c>
      <c r="D36" s="21">
        <v>0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217757.2</v>
      </c>
      <c r="D47" s="44">
        <f>D9+D17+D25+D31+D38+D41</f>
        <v>356307.70000000007</v>
      </c>
      <c r="E47" s="38" t="s">
        <v>83</v>
      </c>
      <c r="F47" s="43">
        <f>F9+F19+F23+F26+F27+F31+F38+F42</f>
        <v>49765</v>
      </c>
      <c r="G47" s="43">
        <f>G9+G19+G23+G26+G27+G31+G38+G42</f>
        <v>4761.2999999999993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3707414</v>
      </c>
      <c r="D51" s="18">
        <v>3535587.6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5844434.5999999996</v>
      </c>
      <c r="G52" s="18">
        <v>5844434.5999999996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202104.2</v>
      </c>
      <c r="D54" s="18">
        <v>201511.2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-110928.5</v>
      </c>
      <c r="D56" s="18">
        <v>-117374.39999999999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5844434.5999999996</v>
      </c>
      <c r="G58" s="43">
        <f>G51+G52+G53+G54+G55+G56</f>
        <v>5844434.5999999996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5894199.5999999996</v>
      </c>
      <c r="G60" s="43">
        <f>G47+G58</f>
        <v>5849195.8999999994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3853865.2</v>
      </c>
      <c r="D61" s="43">
        <f>D51+D52+D53+D54+D55+D56+D57+D58+D59</f>
        <v>3674999.9000000004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4071622.4000000004</v>
      </c>
      <c r="D63" s="43">
        <f>D47+D61</f>
        <v>4031307.6000000006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-1828054.4000000001</v>
      </c>
      <c r="G69" s="43">
        <f>G70+G71+G72+G73+G74</f>
        <v>-1823365.5000000002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920773.3</v>
      </c>
      <c r="G70" s="18">
        <v>925462.2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-2748827.7</v>
      </c>
      <c r="G71" s="18">
        <v>-2748827.7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-1822577.2000000002</v>
      </c>
      <c r="G80" s="43">
        <f>G64+G69+G76</f>
        <v>-1817888.3000000003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4071622.3999999994</v>
      </c>
      <c r="G82" s="43">
        <f>G60+G80</f>
        <v>4031307.5999999992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view="pageBreakPreview" zoomScaleNormal="120" zoomScaleSheetLayoutView="100" workbookViewId="0">
      <selection activeCell="F20" sqref="F20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125</v>
      </c>
      <c r="C2" s="47"/>
      <c r="D2" s="47"/>
      <c r="E2" s="47"/>
      <c r="F2" s="47"/>
      <c r="G2" s="48"/>
    </row>
    <row r="3" spans="1:12" x14ac:dyDescent="0.25">
      <c r="B3" s="49" t="s">
        <v>123</v>
      </c>
      <c r="C3" s="50"/>
      <c r="D3" s="50"/>
      <c r="E3" s="50"/>
      <c r="F3" s="50"/>
      <c r="G3" s="51"/>
    </row>
    <row r="4" spans="1:12" x14ac:dyDescent="0.25">
      <c r="B4" s="49" t="s">
        <v>126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124</v>
      </c>
      <c r="E6" s="16" t="s">
        <v>3</v>
      </c>
      <c r="F6" s="16" t="s">
        <v>121</v>
      </c>
      <c r="G6" s="16" t="s">
        <v>124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207705.7</v>
      </c>
      <c r="D9" s="17">
        <f>D10+D11+D12+D13+D14+D15+D16</f>
        <v>115574.6</v>
      </c>
      <c r="E9" s="31" t="s">
        <v>9</v>
      </c>
      <c r="F9" s="17">
        <f>F10+F11+F12+F13+F14+F15+F16+F17+F18</f>
        <v>49765</v>
      </c>
      <c r="G9" s="17">
        <f>G10+G11+G12+G13+G14+G15+G16+G17+G18</f>
        <v>6497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38454.800000000003</v>
      </c>
      <c r="D11" s="18">
        <v>11191.6</v>
      </c>
      <c r="E11" s="32" t="s">
        <v>13</v>
      </c>
      <c r="F11" s="18">
        <v>45931.7</v>
      </c>
      <c r="G11" s="18">
        <v>2844.2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169217.9</v>
      </c>
      <c r="D13" s="18">
        <v>104350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2">
      <c r="A15" s="2"/>
      <c r="B15" s="32" t="s">
        <v>20</v>
      </c>
      <c r="C15" s="19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27.5</v>
      </c>
      <c r="G16" s="18">
        <v>1051.5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0.2</v>
      </c>
      <c r="D17" s="17">
        <f>D18+D19+D20+D21+D22+D23+D24</f>
        <v>15691.9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3805.8</v>
      </c>
      <c r="G18" s="18">
        <v>2601.3000000000002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/>
      <c r="D19" s="18">
        <v>15691.9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0.2</v>
      </c>
      <c r="D20" s="18"/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19"/>
      <c r="D22" s="18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/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10051.299999999999</v>
      </c>
      <c r="D31" s="20">
        <f>D32+D33+D34+D35+D36</f>
        <v>0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10051.299999999999</v>
      </c>
      <c r="D36" s="21">
        <v>0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217757.2</v>
      </c>
      <c r="D47" s="44">
        <f>D9+D17+D25+D31+D38+D41</f>
        <v>131266.5</v>
      </c>
      <c r="E47" s="38" t="s">
        <v>83</v>
      </c>
      <c r="F47" s="43">
        <f>F9+F19+F23+F26+F27+F31+F38+F42</f>
        <v>49765</v>
      </c>
      <c r="G47" s="43">
        <f>G9+G19+G23+G26+G27+G31+G38+G42</f>
        <v>6497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3707414</v>
      </c>
      <c r="D51" s="18">
        <v>3084575.9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5844434.5999999996</v>
      </c>
      <c r="G52" s="18">
        <v>6101953.5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202104.2</v>
      </c>
      <c r="D54" s="18">
        <v>196123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-110928.5</v>
      </c>
      <c r="D56" s="18">
        <v>-102140.9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5844434.5999999996</v>
      </c>
      <c r="G58" s="43">
        <f>G51+G52+G53+G54+G55+G56</f>
        <v>6101953.5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5894199.5999999996</v>
      </c>
      <c r="G60" s="43">
        <f>G47+G58</f>
        <v>6108450.5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3853865.2</v>
      </c>
      <c r="D61" s="43">
        <f>D51+D52+D53+D54+D55+D56+D57+D58+D59</f>
        <v>3233833.5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4071622.4000000004</v>
      </c>
      <c r="D63" s="43">
        <f>D47+D61</f>
        <v>3365100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-1828054.4000000001</v>
      </c>
      <c r="G69" s="43">
        <f>G70+G71+G72+G73+G74</f>
        <v>-2748827.7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920773.3</v>
      </c>
      <c r="G70" s="18"/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-2748827.7</v>
      </c>
      <c r="G71" s="18">
        <v>-2748827.7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-1822577.2000000002</v>
      </c>
      <c r="G80" s="43">
        <f>G64+G69+G76</f>
        <v>-2743350.5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4071622.3999999994</v>
      </c>
      <c r="G82" s="43">
        <f>G60+G80</f>
        <v>3365100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Mensual</vt:lpstr>
      <vt:lpstr>Acumulado</vt:lpstr>
      <vt:lpstr>Acumulado!Área_de_impresión</vt:lpstr>
      <vt:lpstr>Mensual!Área_de_impresión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User</cp:lastModifiedBy>
  <cp:lastPrinted>2017-10-06T22:48:14Z</cp:lastPrinted>
  <dcterms:created xsi:type="dcterms:W3CDTF">2017-04-24T16:01:41Z</dcterms:created>
  <dcterms:modified xsi:type="dcterms:W3CDTF">2018-01-31T18:11:22Z</dcterms:modified>
</cp:coreProperties>
</file>