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6_09 Edos. Financieros sep\CONAC 09_2016\"/>
    </mc:Choice>
  </mc:AlternateContent>
  <bookViews>
    <workbookView xWindow="0" yWindow="0" windowWidth="11385" windowHeight="8760"/>
  </bookViews>
  <sheets>
    <sheet name="32 Postura fiscal " sheetId="1" r:id="rId1"/>
    <sheet name="32 Postura fiscal 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E10" i="1"/>
  <c r="G10" i="1"/>
  <c r="G32" i="2" l="1"/>
  <c r="F32" i="2"/>
  <c r="E32" i="2"/>
  <c r="G14" i="2"/>
  <c r="G12" i="2" s="1"/>
  <c r="E14" i="2"/>
  <c r="E12" i="2" s="1"/>
  <c r="E16" i="2" s="1"/>
  <c r="E20" i="2" s="1"/>
  <c r="E24" i="2" s="1"/>
  <c r="F12" i="2"/>
  <c r="G10" i="2"/>
  <c r="G8" i="2" s="1"/>
  <c r="F8" i="2"/>
  <c r="F16" i="2" s="1"/>
  <c r="F20" i="2" s="1"/>
  <c r="F24" i="2" s="1"/>
  <c r="E8" i="2"/>
  <c r="G16" i="2" l="1"/>
  <c r="G20" i="2" s="1"/>
  <c r="G24" i="2" s="1"/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F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<sst xmlns="http://schemas.openxmlformats.org/spreadsheetml/2006/main" count="90" uniqueCount="37">
  <si>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</si>
  <si>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</si>
  <si>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</si>
  <si>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</si>
  <si>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</si>
  <si>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</si>
  <si>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</si>
  <si>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</si>
  <si>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</si>
  <si>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</si>
  <si>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</si>
  <si>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</si>
  <si>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</si>
  <si>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</si>
  <si>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</si>
  <si>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</si>
  <si>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</si>
  <si>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</si>
  <si>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</si>
  <si>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</si>
  <si>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</si>
  <si>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</si>
  <si>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</si>
  <si>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</si>
  <si>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</si>
  <si>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</si>
  <si>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</si>
  <si>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</si>
  <si>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</si>
  <si>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</si>
  <si>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</si>
  <si>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</si>
  <si>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</si>
  <si>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</si>
  <si>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</si>
  <si>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</si>
  <si>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>Del 1 de enero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</si>
</sst>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580160</xdr:colOff>
      <xdr:row>0</xdr:row>
      <xdr:rowOff>28575</xdr:rowOff>
    </xdr:from>
    <xdr:to>
      <xdr:col>6</xdr:col>
      <xdr:colOff>1272888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1955" y="409575"/>
          <a:ext cx="2008910" cy="742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5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580160</xdr:colOff>
      <xdr:row>0</xdr:row>
      <xdr:rowOff>28575</xdr:rowOff>
    </xdr:from>
    <xdr:to>
      <xdr:col>6</xdr:col>
      <xdr:colOff>1272888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6760" y="28575"/>
          <a:ext cx="20071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10" zoomScaleNormal="110" workbookViewId="0">
      <selection activeCell="B4" sqref="B4:G4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9"/>
      <c r="C1" s="69"/>
      <c r="D1" s="69"/>
      <c r="E1" s="69"/>
      <c r="F1" s="69"/>
      <c r="G1" s="69"/>
    </row>
    <row r="2" spans="2:10" ht="15.75" x14ac:dyDescent="0.25">
      <c r="B2" s="70" t="s">
        <v>0</v>
      </c>
      <c r="C2" s="70"/>
      <c r="D2" s="70"/>
      <c r="E2" s="70"/>
      <c r="F2" s="70"/>
      <c r="G2" s="70"/>
    </row>
    <row r="3" spans="2:10" x14ac:dyDescent="0.25">
      <c r="B3" s="71" t="s">
        <v>1</v>
      </c>
      <c r="C3" s="71"/>
      <c r="D3" s="71"/>
      <c r="E3" s="71"/>
      <c r="F3" s="71"/>
      <c r="G3" s="71"/>
    </row>
    <row r="4" spans="2:10" x14ac:dyDescent="0.25">
      <c r="B4" s="71" t="s">
        <v>36</v>
      </c>
      <c r="C4" s="71"/>
      <c r="D4" s="71"/>
      <c r="E4" s="71"/>
      <c r="F4" s="71"/>
      <c r="G4" s="71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2" t="s">
        <v>7</v>
      </c>
      <c r="C8" s="73"/>
      <c r="D8" s="9"/>
      <c r="E8" s="10">
        <f>E9+E10</f>
        <v>1060813.8999999999</v>
      </c>
      <c r="F8" s="10">
        <f>F9+F10</f>
        <v>9405.6</v>
      </c>
      <c r="G8" s="11">
        <f>G9+G10</f>
        <v>926937.59999999986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f>1472813.9-E28</f>
        <v>1060813.8999999999</v>
      </c>
      <c r="F10" s="15">
        <v>9405.6</v>
      </c>
      <c r="G10" s="16">
        <f>1844316.2-F10-G28</f>
        <v>926937.59999999986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65" t="s">
        <v>10</v>
      </c>
      <c r="C12" s="66"/>
      <c r="D12" s="22"/>
      <c r="E12" s="31">
        <f>E13+E14</f>
        <v>1266813.8999999999</v>
      </c>
      <c r="F12" s="31">
        <f>F13+F14</f>
        <v>431.8</v>
      </c>
      <c r="G12" s="32">
        <f>G13+G14</f>
        <v>1417105.8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1472813.9-E30</f>
        <v>1266813.8999999999</v>
      </c>
      <c r="F14" s="15">
        <v>431.8</v>
      </c>
      <c r="G14" s="16">
        <f>1646734.2-G30</f>
        <v>1417105.8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65" t="s">
        <v>13</v>
      </c>
      <c r="C16" s="66"/>
      <c r="D16" s="22"/>
      <c r="E16" s="23">
        <f>E8-E12</f>
        <v>-206000</v>
      </c>
      <c r="F16" s="23">
        <f>F8-F12</f>
        <v>8973.8000000000011</v>
      </c>
      <c r="G16" s="24">
        <f>G8-G12</f>
        <v>-490168.20000000019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65" t="s">
        <v>14</v>
      </c>
      <c r="C20" s="66"/>
      <c r="D20" s="22"/>
      <c r="E20" s="23">
        <f>E16</f>
        <v>-206000</v>
      </c>
      <c r="F20" s="23">
        <f>F16</f>
        <v>8973.8000000000011</v>
      </c>
      <c r="G20" s="24">
        <f>G16</f>
        <v>-490168.20000000019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206000</v>
      </c>
      <c r="F22" s="15">
        <v>0</v>
      </c>
      <c r="G22" s="16">
        <v>512561.9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65" t="s">
        <v>16</v>
      </c>
      <c r="C24" s="66"/>
      <c r="D24" s="22"/>
      <c r="E24" s="31">
        <f>E20-E22</f>
        <v>-412000</v>
      </c>
      <c r="F24" s="31">
        <f>F20-F22</f>
        <v>8973.8000000000011</v>
      </c>
      <c r="G24" s="32">
        <f>G20-G22</f>
        <v>-1002730.1000000002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65" t="s">
        <v>17</v>
      </c>
      <c r="C28" s="66"/>
      <c r="D28" s="22"/>
      <c r="E28" s="38">
        <v>412000</v>
      </c>
      <c r="F28" s="38"/>
      <c r="G28" s="39">
        <v>907973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206000</v>
      </c>
      <c r="F30" s="15">
        <v>0</v>
      </c>
      <c r="G30" s="16">
        <v>229628.4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65" t="s">
        <v>19</v>
      </c>
      <c r="C32" s="66"/>
      <c r="D32" s="22"/>
      <c r="E32" s="31">
        <f>E28-E30</f>
        <v>206000</v>
      </c>
      <c r="F32" s="31">
        <f>F28-F30</f>
        <v>0</v>
      </c>
      <c r="G32" s="32">
        <f>G28-G30</f>
        <v>678344.6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59" t="s">
        <v>27</v>
      </c>
      <c r="C41" s="59"/>
      <c r="D41" s="59"/>
      <c r="E41" s="59"/>
      <c r="F41" s="59" t="s">
        <v>34</v>
      </c>
      <c r="G41" s="5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60" t="s">
        <v>28</v>
      </c>
      <c r="C46" s="60"/>
      <c r="D46" s="60"/>
      <c r="E46" s="60"/>
      <c r="F46" s="62" t="s">
        <v>29</v>
      </c>
      <c r="G46" s="62"/>
      <c r="H46" s="55"/>
    </row>
    <row r="47" spans="2:8" s="56" customFormat="1" ht="12.75" x14ac:dyDescent="0.2">
      <c r="B47" s="60" t="s">
        <v>30</v>
      </c>
      <c r="C47" s="60"/>
      <c r="D47" s="60"/>
      <c r="E47" s="60"/>
      <c r="F47" s="60" t="s">
        <v>35</v>
      </c>
      <c r="G47" s="6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59" t="s">
        <v>31</v>
      </c>
      <c r="E50" s="5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60" t="s">
        <v>32</v>
      </c>
      <c r="E55" s="60"/>
    </row>
    <row r="56" spans="4:7" x14ac:dyDescent="0.25">
      <c r="D56" s="61" t="s">
        <v>33</v>
      </c>
      <c r="E56" s="61"/>
    </row>
  </sheetData>
  <mergeCells count="28"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6:C46"/>
    <mergeCell ref="D46:E46"/>
    <mergeCell ref="F46:G46"/>
    <mergeCell ref="B47:C47"/>
    <mergeCell ref="D47:E47"/>
    <mergeCell ref="F47:G47"/>
    <mergeCell ref="D50:E50"/>
    <mergeCell ref="D55:E55"/>
    <mergeCell ref="D56:E56"/>
    <mergeCell ref="F41:G41"/>
    <mergeCell ref="D41:E4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zoomScale="110" zoomScaleNormal="110" workbookViewId="0">
      <selection activeCell="E14" sqref="E14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9"/>
      <c r="C1" s="69"/>
      <c r="D1" s="69"/>
      <c r="E1" s="69"/>
      <c r="F1" s="69"/>
      <c r="G1" s="69"/>
    </row>
    <row r="2" spans="2:10" ht="15.75" x14ac:dyDescent="0.25">
      <c r="B2" s="70" t="s">
        <v>0</v>
      </c>
      <c r="C2" s="70"/>
      <c r="D2" s="70"/>
      <c r="E2" s="70"/>
      <c r="F2" s="70"/>
      <c r="G2" s="70"/>
    </row>
    <row r="3" spans="2:10" x14ac:dyDescent="0.25">
      <c r="B3" s="71" t="s">
        <v>1</v>
      </c>
      <c r="C3" s="71"/>
      <c r="D3" s="71"/>
      <c r="E3" s="71"/>
      <c r="F3" s="71"/>
      <c r="G3" s="71"/>
    </row>
    <row r="4" spans="2:10" x14ac:dyDescent="0.25">
      <c r="B4" s="71" t="s">
        <v>36</v>
      </c>
      <c r="C4" s="71"/>
      <c r="D4" s="71"/>
      <c r="E4" s="71"/>
      <c r="F4" s="71"/>
      <c r="G4" s="71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2" t="s">
        <v>7</v>
      </c>
      <c r="C8" s="73"/>
      <c r="D8" s="9"/>
      <c r="E8" s="10">
        <f>E9+E10</f>
        <v>1472813.9</v>
      </c>
      <c r="F8" s="10">
        <f>F9+F10</f>
        <v>9405.6</v>
      </c>
      <c r="G8" s="11">
        <f>G9+G10</f>
        <v>1092720.2999999998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v>1472813.9</v>
      </c>
      <c r="F10" s="15">
        <v>9405.6</v>
      </c>
      <c r="G10" s="16">
        <f>1844316.2-F10-G22-G30</f>
        <v>1092720.2999999998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65" t="s">
        <v>10</v>
      </c>
      <c r="C12" s="66"/>
      <c r="D12" s="22"/>
      <c r="E12" s="31">
        <f>E13+E14</f>
        <v>1266813.8999999999</v>
      </c>
      <c r="F12" s="31">
        <f>F13+F14</f>
        <v>1229.5999999999999</v>
      </c>
      <c r="G12" s="32">
        <f>G13+G14</f>
        <v>1425122.9000000001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+E10-E30</f>
        <v>1266813.8999999999</v>
      </c>
      <c r="F14" s="15">
        <v>1229.5999999999999</v>
      </c>
      <c r="G14" s="16">
        <f>1654751.3-G30</f>
        <v>1425122.9000000001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65" t="s">
        <v>13</v>
      </c>
      <c r="C16" s="66"/>
      <c r="D16" s="22"/>
      <c r="E16" s="23">
        <f>E8-E12</f>
        <v>206000</v>
      </c>
      <c r="F16" s="23">
        <f>F8-F12</f>
        <v>8176</v>
      </c>
      <c r="G16" s="24">
        <f>G8-G12</f>
        <v>-332402.60000000033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65" t="s">
        <v>14</v>
      </c>
      <c r="C20" s="66"/>
      <c r="D20" s="22"/>
      <c r="E20" s="23">
        <f>E16</f>
        <v>206000</v>
      </c>
      <c r="F20" s="23">
        <f>F16</f>
        <v>8176</v>
      </c>
      <c r="G20" s="24">
        <f>G16</f>
        <v>-332402.60000000033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206000</v>
      </c>
      <c r="F22" s="15">
        <v>0</v>
      </c>
      <c r="G22" s="16">
        <v>512561.9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65" t="s">
        <v>16</v>
      </c>
      <c r="C24" s="66"/>
      <c r="D24" s="22"/>
      <c r="E24" s="31">
        <f>E20-E22</f>
        <v>0</v>
      </c>
      <c r="F24" s="31">
        <f>F20-F22</f>
        <v>8176</v>
      </c>
      <c r="G24" s="32">
        <f>G20-G22</f>
        <v>-844964.50000000035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65" t="s">
        <v>17</v>
      </c>
      <c r="C28" s="66"/>
      <c r="D28" s="22"/>
      <c r="E28" s="38">
        <v>412000</v>
      </c>
      <c r="F28" s="38"/>
      <c r="G28" s="39">
        <v>207724.9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206000</v>
      </c>
      <c r="F30" s="15">
        <v>0</v>
      </c>
      <c r="G30" s="16">
        <v>229628.4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65" t="s">
        <v>19</v>
      </c>
      <c r="C32" s="66"/>
      <c r="D32" s="22"/>
      <c r="E32" s="31">
        <f>E28-E30</f>
        <v>206000</v>
      </c>
      <c r="F32" s="31">
        <f>F28-F30</f>
        <v>0</v>
      </c>
      <c r="G32" s="32">
        <f>G28-G30</f>
        <v>-21903.5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59" t="s">
        <v>27</v>
      </c>
      <c r="C41" s="59"/>
      <c r="D41" s="59"/>
      <c r="E41" s="59"/>
      <c r="F41" s="59" t="s">
        <v>34</v>
      </c>
      <c r="G41" s="59"/>
      <c r="H41" s="52"/>
    </row>
    <row r="42" spans="2:8" s="53" customFormat="1" ht="12.75" x14ac:dyDescent="0.2">
      <c r="B42" s="58"/>
      <c r="C42" s="58"/>
      <c r="D42" s="58"/>
      <c r="E42" s="58"/>
      <c r="F42" s="58"/>
      <c r="G42" s="58"/>
      <c r="H42" s="52"/>
    </row>
    <row r="43" spans="2:8" s="53" customFormat="1" ht="12.75" x14ac:dyDescent="0.2">
      <c r="B43" s="58"/>
      <c r="C43" s="58"/>
      <c r="D43" s="58"/>
      <c r="E43" s="58"/>
      <c r="F43" s="58"/>
      <c r="G43" s="58"/>
      <c r="H43" s="52"/>
    </row>
    <row r="44" spans="2:8" s="53" customFormat="1" ht="12.75" x14ac:dyDescent="0.2">
      <c r="B44" s="58"/>
      <c r="C44" s="58"/>
      <c r="D44" s="58"/>
      <c r="E44" s="58"/>
      <c r="F44" s="58"/>
      <c r="G44" s="58"/>
      <c r="H44" s="52"/>
    </row>
    <row r="45" spans="2:8" s="53" customFormat="1" ht="12.75" x14ac:dyDescent="0.2">
      <c r="B45" s="58"/>
      <c r="C45" s="58"/>
      <c r="D45" s="58"/>
      <c r="E45" s="58"/>
      <c r="F45" s="58"/>
      <c r="G45" s="58"/>
      <c r="H45" s="52"/>
    </row>
    <row r="46" spans="2:8" s="56" customFormat="1" ht="12.75" x14ac:dyDescent="0.2">
      <c r="B46" s="60" t="s">
        <v>28</v>
      </c>
      <c r="C46" s="60"/>
      <c r="D46" s="60"/>
      <c r="E46" s="60"/>
      <c r="F46" s="62" t="s">
        <v>29</v>
      </c>
      <c r="G46" s="62"/>
      <c r="H46" s="55"/>
    </row>
    <row r="47" spans="2:8" s="56" customFormat="1" ht="12.75" x14ac:dyDescent="0.2">
      <c r="B47" s="60" t="s">
        <v>30</v>
      </c>
      <c r="C47" s="60"/>
      <c r="D47" s="60"/>
      <c r="E47" s="60"/>
      <c r="F47" s="60" t="s">
        <v>35</v>
      </c>
      <c r="G47" s="6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59" t="s">
        <v>31</v>
      </c>
      <c r="E50" s="59"/>
      <c r="F50" s="57"/>
      <c r="G50" s="57"/>
    </row>
    <row r="51" spans="4:7" x14ac:dyDescent="0.25">
      <c r="D51" s="58"/>
      <c r="E51" s="58"/>
      <c r="F51" s="57"/>
      <c r="G51" s="57"/>
    </row>
    <row r="52" spans="4:7" x14ac:dyDescent="0.25">
      <c r="D52" s="58"/>
      <c r="E52" s="58"/>
      <c r="F52" s="57"/>
      <c r="G52" s="57"/>
    </row>
    <row r="53" spans="4:7" x14ac:dyDescent="0.25">
      <c r="D53" s="58"/>
      <c r="E53" s="58"/>
    </row>
    <row r="54" spans="4:7" x14ac:dyDescent="0.25">
      <c r="D54" s="58"/>
      <c r="E54" s="58"/>
    </row>
    <row r="55" spans="4:7" x14ac:dyDescent="0.25">
      <c r="D55" s="60" t="s">
        <v>32</v>
      </c>
      <c r="E55" s="60"/>
    </row>
    <row r="56" spans="4:7" x14ac:dyDescent="0.25">
      <c r="D56" s="61" t="s">
        <v>33</v>
      </c>
      <c r="E56" s="61"/>
    </row>
  </sheetData>
  <mergeCells count="28"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D50:E50"/>
    <mergeCell ref="D55:E55"/>
    <mergeCell ref="D56:E56"/>
    <mergeCell ref="F41:G41"/>
    <mergeCell ref="B46:C46"/>
    <mergeCell ref="D46:E46"/>
    <mergeCell ref="F46:G46"/>
    <mergeCell ref="B47:C47"/>
    <mergeCell ref="D47:E47"/>
    <mergeCell ref="F47:G47"/>
    <mergeCell ref="D41:E4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32 Postura fiscal </vt:lpstr>
      <vt:lpstr>32 Postura fiscal  (2)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1</cp:lastModifiedBy>
  <cp:revision/>
  <cp:lastPrinted>2016-10-13T17:16:09Z</cp:lastPrinted>
  <dcterms:created xsi:type="dcterms:W3CDTF">2015-10-26T16:57:46Z</dcterms:created>
  <dcterms:modified xsi:type="dcterms:W3CDTF">2016-10-13T17:18:38Z</dcterms:modified>
  <cp:category/>
  <cp:contentStatus/>
</cp:coreProperties>
</file>