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Unidades compartidas\EdosFin(ReCompDrive)\25_Estados Financieros 2025\25 09 Edos Fin sep 2025\2LDF sept 2025\"/>
    </mc:Choice>
  </mc:AlternateContent>
  <xr:revisionPtr revIDLastSave="0" documentId="13_ncr:1_{2EF20548-8AC2-47F0-B458-2FC12441D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sual" sheetId="1" r:id="rId1"/>
  </sheets>
  <definedNames>
    <definedName name="_xlnm.Print_Area" localSheetId="0">Mensual!$B$1:$G$95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D56" i="1"/>
  <c r="D54" i="1"/>
  <c r="D61" i="1" s="1"/>
  <c r="D53" i="1"/>
  <c r="C53" i="1"/>
  <c r="G76" i="1"/>
  <c r="G69" i="1"/>
  <c r="G64" i="1"/>
  <c r="G58" i="1"/>
  <c r="G42" i="1"/>
  <c r="G38" i="1"/>
  <c r="G31" i="1"/>
  <c r="G27" i="1"/>
  <c r="G23" i="1"/>
  <c r="G19" i="1"/>
  <c r="G9" i="1"/>
  <c r="G47" i="1" s="1"/>
  <c r="D41" i="1"/>
  <c r="D38" i="1"/>
  <c r="D31" i="1"/>
  <c r="D25" i="1"/>
  <c r="D17" i="1"/>
  <c r="D9" i="1"/>
  <c r="C54" i="1"/>
  <c r="G60" i="1" l="1"/>
  <c r="G80" i="1"/>
  <c r="G82" i="1" s="1"/>
  <c r="D47" i="1"/>
  <c r="D63" i="1" s="1"/>
  <c r="C17" i="1" l="1"/>
  <c r="F69" i="1"/>
  <c r="J82" i="1" l="1"/>
  <c r="F76" i="1"/>
  <c r="F64" i="1"/>
  <c r="C61" i="1"/>
  <c r="F58" i="1"/>
  <c r="F42" i="1"/>
  <c r="C41" i="1"/>
  <c r="F38" i="1"/>
  <c r="C38" i="1"/>
  <c r="F31" i="1"/>
  <c r="C31" i="1"/>
  <c r="F27" i="1"/>
  <c r="C25" i="1"/>
  <c r="F23" i="1"/>
  <c r="F19" i="1"/>
  <c r="F9" i="1"/>
  <c r="C9" i="1"/>
  <c r="C47" i="1" l="1"/>
  <c r="F80" i="1"/>
  <c r="F47" i="1"/>
  <c r="C63" i="1" l="1"/>
  <c r="F60" i="1"/>
  <c r="F82" i="1" l="1"/>
  <c r="I8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<sst xmlns="http://schemas.openxmlformats.org/spreadsheetml/2006/main" count="128" uniqueCount="126">
  <si>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</si>
  <si>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Instituto de la Función Registral del Estado de México</t>
  </si>
  <si>
    <t>30. Estado de Situación Financiera Detallado - LDF</t>
  </si>
  <si>
    <t>Concepto</t>
  </si>
  <si>
    <t>Mes Actual</t>
  </si>
  <si>
    <t>Mes Anterior</t>
  </si>
  <si>
    <t xml:space="preserve">Concepto 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</si>
  <si>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</si>
  <si>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</si>
  <si>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</si>
  <si>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</si>
  <si>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</si>
  <si>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</si>
  <si>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</si>
  <si>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</si>
  <si>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</si>
  <si>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</si>
  <si>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</si>
  <si>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</si>
  <si>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</si>
  <si>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</si>
  <si>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</si>
  <si>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</si>
  <si>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</si>
  <si>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</si>
  <si>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</si>
  <si>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</si>
  <si>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</si>
  <si>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</si>
  <si>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</si>
  <si>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</si>
  <si>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</si>
  <si>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</si>
  <si>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</si>
  <si>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</si>
  <si>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</si>
  <si>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</si>
  <si>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</si>
  <si>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</si>
  <si>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</si>
  <si>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</si>
  <si>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</si>
  <si>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</si>
  <si>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</si>
  <si>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</si>
  <si>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</si>
  <si>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</si>
  <si>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</si>
  <si>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</si>
  <si>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</si>
  <si>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</si>
  <si>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</si>
  <si>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</si>
  <si>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</si>
  <si>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</si>
  <si>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</si>
  <si>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</si>
  <si>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</si>
  <si>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</si>
  <si>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</si>
  <si>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</si>
  <si>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</si>
  <si>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</si>
  <si>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</si>
  <si>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</si>
  <si>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</si>
  <si>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</si>
  <si>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</si>
  <si>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</si>
  <si>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</si>
  <si>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</si>
  <si>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</si>
  <si>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</si>
  <si>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</si>
  <si>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</si>
  <si>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</si>
  <si>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</si>
  <si>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</si>
  <si>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</si>
  <si>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</si>
  <si>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</si>
  <si>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</si>
  <si>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</si>
  <si>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</si>
  <si>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</si>
  <si>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</si>
  <si>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</si>
  <si>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</si>
  <si>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</si>
  <si>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</si>
  <si>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</si>
  <si>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</si>
  <si>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</si>
  <si>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</si>
  <si>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</si>
  <si>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</si>
  <si>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</si>
  <si>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</si>
  <si>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</si>
  <si>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</si>
  <si>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</si>
  <si>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</si>
  <si>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</si>
  <si>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</si>
  <si>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</si>
  <si>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</si>
  <si>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</si>
  <si>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</si>
  <si>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</si>
  <si>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</si>
  <si>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</si>
  <si>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</si>
  <si>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</si>
  <si>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</si>
  <si>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</si>
  <si>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</si>
  <si>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</si>
  <si>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</si>
  <si>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</si>
  <si>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</si>
  <si>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</si>
  <si>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</si>
  <si>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</si>
  <si>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</si>
  <si>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"Bajo protesta de decir verdad declaramos que los Estados Financieros y sus Notas son razonablemente correctos y responsabilidad del emisor"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</si>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</sst>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HelveticaNeueLT Std"/>
      <family val="2"/>
    </font>
    <font>
      <b/>
      <sz val="14"/>
      <color theme="1"/>
      <name val="HelveticaNeueLT Std"/>
      <family val="2"/>
    </font>
    <font>
      <b/>
      <sz val="12"/>
      <color theme="1"/>
      <name val="HelveticaNeueLT Std"/>
      <family val="2"/>
    </font>
    <font>
      <b/>
      <sz val="8"/>
      <color theme="1"/>
      <name val="HelveticaNeueLT Std"/>
      <family val="2"/>
    </font>
    <font>
      <sz val="6"/>
      <color theme="1"/>
      <name val="Arial"/>
      <family val="2"/>
    </font>
    <font>
      <b/>
      <sz val="9"/>
      <color theme="1"/>
      <name val="HelveticaNeueLT Std"/>
      <family val="2"/>
    </font>
    <font>
      <sz val="6"/>
      <color theme="1"/>
      <name val="Calibri"/>
      <family val="2"/>
      <scheme val="minor"/>
    </font>
    <font>
      <sz val="9"/>
      <color theme="1"/>
      <name val="HelveticaNeueLT Std"/>
      <family val="2"/>
    </font>
    <font>
      <sz val="8"/>
      <color theme="1"/>
      <name val="HelveticaNeueLT Std"/>
      <family val="2"/>
    </font>
    <font>
      <b/>
      <i/>
      <sz val="8"/>
      <color theme="1"/>
      <name val="HelveticaNeueLT Std"/>
      <family val="2"/>
    </font>
    <font>
      <sz val="9"/>
      <color theme="0"/>
      <name val="HelveticaNeueLT Std"/>
      <family val="2"/>
    </font>
    <font>
      <sz val="8"/>
      <color rgb="FFFF0000"/>
      <name val="HelveticaNeueLT Std"/>
      <family val="2"/>
    </font>
    <font>
      <sz val="9"/>
      <color rgb="FFFF0000"/>
      <name val="HelveticaNeueLT Std"/>
      <family val="2"/>
    </font>
    <font>
      <b/>
      <sz val="8"/>
      <color rgb="FFFF0000"/>
      <name val="HelveticaNeueLT Std"/>
      <family val="2"/>
    </font>
    <font>
      <b/>
      <sz val="9"/>
      <color rgb="FFFF0000"/>
      <name val="HelveticaNeueLT Std"/>
      <family val="2"/>
    </font>
    <font>
      <sz val="10"/>
      <color theme="1"/>
      <name val="HelveticaNeueLT Std"/>
      <family val="2"/>
    </font>
    <font>
      <sz val="6"/>
      <color theme="1"/>
      <name val="HelveticaNeueLT Std"/>
      <family val="2"/>
    </font>
    <font>
      <sz val="11"/>
      <color rgb="FFFA7D00"/>
      <name val="Calibri"/>
      <family val="2"/>
      <scheme val="minor"/>
    </font>
    <font>
      <sz val="6"/>
      <color rgb="FFFF0000"/>
      <name val="Arial"/>
      <family val="2"/>
    </font>
    <font>
      <sz val="10"/>
      <color rgb="FFFF0000"/>
      <name val="Arial"/>
      <family val="2"/>
    </font>
    <font>
      <sz val="10"/>
      <color theme="4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0" fillId="0" borderId="13" applyNumberFormat="0" applyFill="0" applyAlignment="0" applyProtection="0"/>
  </cellStyleXfs>
  <cellXfs count="75">
    <xf numFmtId="0" fontId="0" fillId="0" borderId="0" xfId="0"/>
    <xf numFmtId="0" fontId="2" fillId="0" borderId="0" xfId="0" applyFont="1"/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0" xfId="0" applyFont="1"/>
    <xf numFmtId="0" fontId="6" fillId="0" borderId="10" xfId="0" applyFont="1" applyBorder="1" applyAlignment="1">
      <alignment horizontal="left" vertical="center" wrapText="1" indent="1"/>
    </xf>
    <xf numFmtId="4" fontId="8" fillId="0" borderId="10" xfId="0" applyNumberFormat="1" applyFont="1" applyBorder="1" applyAlignment="1">
      <alignment horizontal="justify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 indent="1"/>
    </xf>
    <xf numFmtId="4" fontId="10" fillId="0" borderId="11" xfId="0" applyNumberFormat="1" applyFont="1" applyBorder="1" applyAlignment="1">
      <alignment horizontal="justify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3" fontId="8" fillId="0" borderId="11" xfId="1" applyFont="1" applyFill="1" applyBorder="1" applyAlignment="1" applyProtection="1">
      <alignment horizontal="righ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8" fillId="0" borderId="11" xfId="1" applyNumberFormat="1" applyFont="1" applyFill="1" applyBorder="1" applyAlignment="1" applyProtection="1">
      <alignment horizontal="right" vertical="center" wrapText="1"/>
    </xf>
    <xf numFmtId="0" fontId="11" fillId="0" borderId="11" xfId="0" applyFont="1" applyBorder="1" applyAlignment="1">
      <alignment horizontal="left" vertical="center" wrapText="1" indent="2"/>
    </xf>
    <xf numFmtId="43" fontId="10" fillId="0" borderId="11" xfId="1" applyFont="1" applyFill="1" applyBorder="1" applyAlignment="1" applyProtection="1">
      <alignment horizontal="right" vertical="center" wrapText="1"/>
      <protection locked="0"/>
    </xf>
    <xf numFmtId="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1" xfId="1" applyNumberFormat="1" applyFont="1" applyFill="1" applyBorder="1" applyAlignment="1" applyProtection="1">
      <alignment horizontal="right" vertical="center" wrapText="1"/>
    </xf>
    <xf numFmtId="4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1" xfId="1" applyNumberFormat="1" applyFont="1" applyFill="1" applyBorder="1" applyAlignment="1" applyProtection="1">
      <alignment horizontal="right"/>
      <protection locked="0"/>
    </xf>
    <xf numFmtId="0" fontId="11" fillId="0" borderId="11" xfId="0" applyFont="1" applyBorder="1" applyAlignment="1" applyProtection="1">
      <alignment horizontal="justify" vertical="center" wrapText="1"/>
      <protection locked="0"/>
    </xf>
    <xf numFmtId="4" fontId="10" fillId="0" borderId="11" xfId="1" applyNumberFormat="1" applyFont="1" applyFill="1" applyBorder="1" applyAlignment="1" applyProtection="1">
      <alignment vertical="center" wrapText="1"/>
      <protection locked="0"/>
    </xf>
    <xf numFmtId="4" fontId="8" fillId="0" borderId="11" xfId="1" applyNumberFormat="1" applyFont="1" applyFill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4" fontId="10" fillId="0" borderId="12" xfId="1" applyNumberFormat="1" applyFont="1" applyFill="1" applyBorder="1" applyAlignment="1">
      <alignment horizontal="justify" vertical="center" wrapText="1"/>
    </xf>
    <xf numFmtId="0" fontId="12" fillId="0" borderId="1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/>
    </xf>
    <xf numFmtId="4" fontId="10" fillId="0" borderId="3" xfId="1" applyNumberFormat="1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left" vertical="center" wrapText="1" inden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8" fillId="0" borderId="11" xfId="1" applyNumberFormat="1" applyFont="1" applyFill="1" applyBorder="1" applyAlignment="1">
      <alignment horizontal="right" vertical="center" wrapText="1"/>
    </xf>
    <xf numFmtId="4" fontId="10" fillId="0" borderId="11" xfId="1" applyNumberFormat="1" applyFont="1" applyFill="1" applyBorder="1" applyAlignment="1">
      <alignment horizontal="right" vertical="center" wrapText="1"/>
    </xf>
    <xf numFmtId="4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1" xfId="1" applyNumberFormat="1" applyFont="1" applyFill="1" applyBorder="1" applyAlignment="1">
      <alignment horizontal="justify" vertical="center" wrapText="1"/>
    </xf>
    <xf numFmtId="0" fontId="14" fillId="0" borderId="11" xfId="0" applyFont="1" applyBorder="1" applyAlignment="1" applyProtection="1">
      <alignment horizontal="right" vertical="center" wrapText="1"/>
      <protection locked="0"/>
    </xf>
    <xf numFmtId="4" fontId="15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15" fillId="0" borderId="11" xfId="1" applyNumberFormat="1" applyFont="1" applyFill="1" applyBorder="1" applyAlignment="1">
      <alignment horizontal="justify" vertical="center" wrapText="1"/>
    </xf>
    <xf numFmtId="0" fontId="11" fillId="0" borderId="12" xfId="0" applyFont="1" applyBorder="1" applyAlignment="1" applyProtection="1">
      <alignment horizontal="justify" vertical="center" wrapText="1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164" fontId="19" fillId="0" borderId="0" xfId="0" applyNumberFormat="1" applyFont="1" applyAlignment="1">
      <alignment horizontal="justify" vertical="center" wrapText="1"/>
    </xf>
    <xf numFmtId="0" fontId="19" fillId="0" borderId="0" xfId="0" applyFont="1" applyAlignment="1">
      <alignment horizontal="left" vertical="center" wrapText="1" indent="1"/>
    </xf>
    <xf numFmtId="164" fontId="19" fillId="0" borderId="0" xfId="0" applyNumberFormat="1" applyFont="1" applyAlignment="1">
      <alignment horizontal="right" vertical="center" wrapText="1"/>
    </xf>
    <xf numFmtId="0" fontId="7" fillId="0" borderId="0" xfId="0" applyFont="1" applyAlignment="1" applyProtection="1">
      <alignment horizontal="justify" vertical="center" wrapText="1"/>
      <protection locked="0"/>
    </xf>
    <xf numFmtId="164" fontId="7" fillId="0" borderId="0" xfId="0" applyNumberFormat="1" applyFont="1" applyAlignment="1">
      <alignment horizontal="justify" vertical="center" wrapText="1"/>
    </xf>
    <xf numFmtId="0" fontId="7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/>
    </xf>
    <xf numFmtId="0" fontId="16" fillId="0" borderId="11" xfId="0" applyFont="1" applyBorder="1" applyAlignment="1" applyProtection="1">
      <alignment horizontal="right" vertical="center" wrapText="1"/>
      <protection locked="0"/>
    </xf>
    <xf numFmtId="4" fontId="17" fillId="0" borderId="11" xfId="1" applyNumberFormat="1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 indent="1"/>
    </xf>
    <xf numFmtId="4" fontId="16" fillId="0" borderId="12" xfId="0" applyNumberFormat="1" applyFont="1" applyBorder="1" applyAlignment="1">
      <alignment horizontal="right" vertical="center" wrapText="1"/>
    </xf>
    <xf numFmtId="0" fontId="16" fillId="0" borderId="3" xfId="0" applyFont="1" applyBorder="1" applyAlignment="1" applyProtection="1">
      <alignment vertical="center"/>
      <protection locked="0"/>
    </xf>
    <xf numFmtId="4" fontId="16" fillId="0" borderId="0" xfId="0" applyNumberFormat="1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/>
    </xf>
    <xf numFmtId="4" fontId="22" fillId="0" borderId="0" xfId="0" applyNumberFormat="1" applyFont="1"/>
    <xf numFmtId="43" fontId="22" fillId="0" borderId="0" xfId="0" applyNumberFormat="1" applyFont="1"/>
    <xf numFmtId="4" fontId="23" fillId="0" borderId="0" xfId="0" applyNumberFormat="1" applyFont="1"/>
    <xf numFmtId="0" fontId="20" fillId="0" borderId="11" xfId="2" applyFill="1" applyBorder="1" applyAlignment="1">
      <alignment horizontal="left" vertical="center" wrapText="1" indent="1"/>
    </xf>
    <xf numFmtId="2" fontId="22" fillId="3" borderId="14" xfId="0" applyNumberFormat="1" applyFont="1" applyFill="1" applyBorder="1"/>
    <xf numFmtId="2" fontId="22" fillId="3" borderId="15" xfId="0" applyNumberFormat="1" applyFont="1" applyFill="1" applyBorder="1"/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Celda vinculada" xfId="2" builtinId="24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3162300</xdr:colOff>
      <xdr:row>1</xdr:row>
      <xdr:rowOff>9524</xdr:rowOff>
    </xdr:from>
    <xdr:to>
      <xdr:col>4</xdr:col>
      <xdr:colOff>3162300</xdr:colOff>
      <xdr:row>4</xdr:row>
      <xdr:rowOff>160336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2150" y="200024"/>
          <a:ext cx="0" cy="76041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2963008</xdr:colOff>
      <xdr:row>95</xdr:row>
      <xdr:rowOff>92320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0975" y="17221200"/>
          <a:ext cx="2963008" cy="9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______________________________</a:t>
          </a:r>
        </a:p>
        <a:p>
          <a:pPr algn="ctr"/>
          <a:r>
            <a:rPr lang="es-MX" sz="1100" b="1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M. en D. Tania Lorena Lugo Paz</a:t>
          </a:r>
        </a:p>
        <a:p>
          <a:pPr algn="ctr"/>
          <a:r>
            <a:rPr lang="es-MX" sz="1100">
              <a:latin typeface="Gotham Book" panose="02000603040000020004" pitchFamily="2" charset="0"/>
            </a:rPr>
            <a:t>Directora General del IFREM</a:t>
          </a:r>
        </a:p>
      </xdr:txBody>
    </xdr:sp>
    <xdr:clientData/>
  </xdr:twoCellAnchor>
  <xdr:twoCellAnchor>
    <xdr:from>
      <xdr:col>2</xdr:col>
      <xdr:colOff>28574</xdr:colOff>
      <xdr:row>95</xdr:row>
      <xdr:rowOff>0</xdr:rowOff>
    </xdr:from>
    <xdr:to>
      <xdr:col>4</xdr:col>
      <xdr:colOff>1748935</xdr:colOff>
      <xdr:row>95</xdr:row>
      <xdr:rowOff>76201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362449" y="17221200"/>
          <a:ext cx="3806336" cy="76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10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__________________________________________</a:t>
          </a:r>
        </a:p>
        <a:p>
          <a:pPr marL="0" indent="0" algn="ctr"/>
          <a:r>
            <a:rPr lang="es-MX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MX" sz="1100" b="1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L.A.E. Patricia Herrera Vallejo</a:t>
          </a:r>
        </a:p>
        <a:p>
          <a:pPr marL="0" indent="0" algn="ctr"/>
          <a:r>
            <a:rPr lang="es-MX" sz="11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 Directora de Administración y Finanzas</a:t>
          </a:r>
        </a:p>
      </xdr:txBody>
    </xdr:sp>
    <xdr:clientData/>
  </xdr:twoCellAnchor>
  <xdr:twoCellAnchor>
    <xdr:from>
      <xdr:col>4</xdr:col>
      <xdr:colOff>2876550</xdr:colOff>
      <xdr:row>89</xdr:row>
      <xdr:rowOff>58736</xdr:rowOff>
    </xdr:from>
    <xdr:to>
      <xdr:col>6</xdr:col>
      <xdr:colOff>1000125</xdr:colOff>
      <xdr:row>94</xdr:row>
      <xdr:rowOff>152400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296400" y="16270286"/>
          <a:ext cx="3286125" cy="950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__________________________________</a:t>
          </a:r>
        </a:p>
        <a:p>
          <a:r>
            <a:rPr lang="es-MX" sz="1000" b="1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                      L.</a:t>
          </a:r>
          <a:r>
            <a:rPr lang="es-MX" sz="1000" b="1" baseline="0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 D. Leonardo Contreras Gómez</a:t>
          </a:r>
          <a:endParaRPr lang="es-MX" sz="1000">
            <a:effectLst/>
            <a:latin typeface="Gotham Book" panose="02000603040000020004" pitchFamily="2" charset="0"/>
          </a:endParaRPr>
        </a:p>
        <a:p>
          <a:pPr algn="ctr" eaLnBrk="1" fontAlgn="auto" latinLnBrk="0" hangingPunct="1"/>
          <a:r>
            <a:rPr lang="es-MX" sz="1000" b="0" i="0" baseline="0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Encargado de Despacho de Dirección General del IFREM, de acuerdo al oficio número 233A00000000000/151/2024 de la Consejería Jurídica</a:t>
          </a:r>
          <a:endParaRPr lang="es-MX" sz="1000">
            <a:effectLst/>
            <a:latin typeface="Gotham Book" panose="02000603040000020004" pitchFamily="2" charset="0"/>
          </a:endParaRPr>
        </a:p>
      </xdr:txBody>
    </xdr:sp>
    <xdr:clientData/>
  </xdr:twoCellAnchor>
  <xdr:twoCellAnchor>
    <xdr:from>
      <xdr:col>2</xdr:col>
      <xdr:colOff>349249</xdr:colOff>
      <xdr:row>89</xdr:row>
      <xdr:rowOff>62279</xdr:rowOff>
    </xdr:from>
    <xdr:to>
      <xdr:col>4</xdr:col>
      <xdr:colOff>2058497</xdr:colOff>
      <xdr:row>94</xdr:row>
      <xdr:rowOff>0</xdr:rowOff>
    </xdr:to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83124" y="16254779"/>
          <a:ext cx="3795223" cy="794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__________________________________________</a:t>
          </a:r>
        </a:p>
        <a:p>
          <a:r>
            <a:rPr lang="es-MX" sz="1000" b="1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                                 L.</a:t>
          </a:r>
          <a:r>
            <a:rPr lang="es-MX" sz="1000" b="1" baseline="0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 D. Leonardo Contreras Gómez </a:t>
          </a:r>
        </a:p>
        <a:p>
          <a:r>
            <a:rPr lang="es-MX" sz="1000" b="0" baseline="0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                                Director de Administración y Finanzas</a:t>
          </a:r>
          <a:endParaRPr lang="es-MX" sz="1000">
            <a:effectLst/>
            <a:latin typeface="Gotham Book" panose="02000603040000020004" pitchFamily="2" charset="0"/>
          </a:endParaRPr>
        </a:p>
      </xdr:txBody>
    </xdr:sp>
    <xdr:clientData/>
  </xdr:twoCellAnchor>
  <xdr:twoCellAnchor>
    <xdr:from>
      <xdr:col>1</xdr:col>
      <xdr:colOff>219076</xdr:colOff>
      <xdr:row>89</xdr:row>
      <xdr:rowOff>47625</xdr:rowOff>
    </xdr:from>
    <xdr:to>
      <xdr:col>1</xdr:col>
      <xdr:colOff>4076701</xdr:colOff>
      <xdr:row>94</xdr:row>
      <xdr:rowOff>28575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0051" y="16306800"/>
          <a:ext cx="385762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rPr>
            <a:t>L. en D. César José Noyola Escallada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rPr>
            <a:t>Subdirector de Finanzas</a:t>
          </a:r>
        </a:p>
        <a:p>
          <a:pPr algn="ctr"/>
          <a:endParaRPr lang="es-MX" sz="1000">
            <a:latin typeface="Gotham Book" panose="02000603040000020004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4"/>
  <sheetViews>
    <sheetView showGridLines="0" tabSelected="1" view="pageBreakPreview" zoomScaleNormal="120" zoomScaleSheetLayoutView="100" workbookViewId="0">
      <selection activeCell="G14" sqref="G14"/>
    </sheetView>
  </sheetViews>
  <sheetFormatPr baseColWidth="10" defaultColWidth="0" defaultRowHeight="15" customHeight="1" zeroHeight="1"/>
  <cols>
    <col min="1" max="1" width="2.7109375" style="1" customWidth="1"/>
    <col min="2" max="2" width="62.28515625" style="1" customWidth="1"/>
    <col min="3" max="3" width="19" style="1" bestFit="1" customWidth="1"/>
    <col min="4" max="4" width="15.5703125" style="1" customWidth="1"/>
    <col min="5" max="5" width="60.7109375" style="1" customWidth="1"/>
    <col min="6" max="6" width="17.85546875" style="1" customWidth="1"/>
    <col min="7" max="7" width="20" style="1" customWidth="1"/>
    <col min="8" max="8" width="3.42578125" style="1" customWidth="1"/>
    <col min="9" max="9" width="14.85546875" style="1" bestFit="1" customWidth="1"/>
    <col min="10" max="10" width="18" style="1" customWidth="1"/>
    <col min="11" max="12" width="11" style="1" customWidth="1"/>
    <col min="13" max="16380" width="11" customWidth="1"/>
    <col min="16381" max="16381" width="6.7109375" customWidth="1"/>
    <col min="16382" max="16382" width="4.85546875" customWidth="1"/>
    <col min="16383" max="16383" width="13.140625" customWidth="1"/>
    <col min="16384" max="16384" width="10.5703125" customWidth="1"/>
  </cols>
  <sheetData>
    <row r="1" spans="1:12">
      <c r="B1" s="62" t="s">
        <v>0</v>
      </c>
      <c r="C1" s="62"/>
      <c r="D1" s="62"/>
      <c r="E1" s="62"/>
      <c r="F1" s="62"/>
      <c r="G1" s="62"/>
    </row>
    <row r="2" spans="1:12" ht="18">
      <c r="B2" s="63" t="s">
        <v>1</v>
      </c>
      <c r="C2" s="64"/>
      <c r="D2" s="64"/>
      <c r="E2" s="64"/>
      <c r="F2" s="64"/>
      <c r="G2" s="65"/>
    </row>
    <row r="3" spans="1:12" ht="15.75">
      <c r="B3" s="66" t="s">
        <v>2</v>
      </c>
      <c r="C3" s="67"/>
      <c r="D3" s="67"/>
      <c r="E3" s="67"/>
      <c r="F3" s="67"/>
      <c r="G3" s="68"/>
    </row>
    <row r="4" spans="1:12">
      <c r="B4" s="69" t="s">
        <v>125</v>
      </c>
      <c r="C4" s="70"/>
      <c r="D4" s="70"/>
      <c r="E4" s="70"/>
      <c r="F4" s="70"/>
      <c r="G4" s="71"/>
    </row>
    <row r="5" spans="1:12">
      <c r="B5" s="72"/>
      <c r="C5" s="73"/>
      <c r="D5" s="73"/>
      <c r="E5" s="73"/>
      <c r="F5" s="73"/>
      <c r="G5" s="74"/>
    </row>
    <row r="6" spans="1:12" s="4" customFormat="1" ht="33" customHeight="1">
      <c r="A6" s="2"/>
      <c r="B6" s="3" t="s">
        <v>3</v>
      </c>
      <c r="C6" s="3" t="s">
        <v>4</v>
      </c>
      <c r="D6" s="3" t="s">
        <v>5</v>
      </c>
      <c r="E6" s="3" t="s">
        <v>6</v>
      </c>
      <c r="F6" s="3" t="s">
        <v>4</v>
      </c>
      <c r="G6" s="3" t="s">
        <v>5</v>
      </c>
      <c r="H6" s="2"/>
      <c r="I6" s="2"/>
      <c r="J6" s="2"/>
      <c r="K6" s="2"/>
      <c r="L6" s="2"/>
    </row>
    <row r="7" spans="1:12" s="4" customFormat="1" ht="13.5" customHeight="1">
      <c r="A7" s="2"/>
      <c r="B7" s="5" t="s">
        <v>7</v>
      </c>
      <c r="C7" s="6"/>
      <c r="D7" s="6"/>
      <c r="E7" s="5" t="s">
        <v>8</v>
      </c>
      <c r="F7" s="7"/>
      <c r="G7" s="7"/>
      <c r="H7" s="2"/>
      <c r="I7" s="2"/>
      <c r="J7" s="2"/>
      <c r="K7" s="2"/>
      <c r="L7" s="2"/>
    </row>
    <row r="8" spans="1:12" s="4" customFormat="1" ht="13.5" customHeight="1">
      <c r="A8" s="2"/>
      <c r="B8" s="8" t="s">
        <v>9</v>
      </c>
      <c r="C8" s="9"/>
      <c r="D8" s="9"/>
      <c r="E8" s="8" t="s">
        <v>10</v>
      </c>
      <c r="F8" s="10"/>
      <c r="G8" s="10"/>
      <c r="H8" s="2"/>
      <c r="I8" s="2"/>
      <c r="J8" s="2"/>
      <c r="K8" s="2"/>
      <c r="L8" s="2"/>
    </row>
    <row r="9" spans="1:12" s="4" customFormat="1" ht="13.5" customHeight="1">
      <c r="A9" s="2"/>
      <c r="B9" s="8" t="s">
        <v>11</v>
      </c>
      <c r="C9" s="11">
        <f>SUM(C10:C16)</f>
        <v>600692602.69999993</v>
      </c>
      <c r="D9" s="11">
        <f>SUM(D10:D16)</f>
        <v>577753644.47000003</v>
      </c>
      <c r="E9" s="12" t="s">
        <v>12</v>
      </c>
      <c r="F9" s="13">
        <f>SUM(F10:F18)</f>
        <v>9418580.459999999</v>
      </c>
      <c r="G9" s="13">
        <f>SUM(G10:G18)</f>
        <v>10812015.300000001</v>
      </c>
      <c r="H9" s="2"/>
      <c r="I9" s="57"/>
      <c r="J9" s="58"/>
      <c r="K9" s="2"/>
      <c r="L9" s="2"/>
    </row>
    <row r="10" spans="1:12" s="4" customFormat="1" ht="13.5" customHeight="1">
      <c r="A10" s="2"/>
      <c r="B10" s="14" t="s">
        <v>13</v>
      </c>
      <c r="C10" s="15">
        <v>33000</v>
      </c>
      <c r="D10" s="15">
        <v>33000</v>
      </c>
      <c r="E10" s="14" t="s">
        <v>14</v>
      </c>
      <c r="F10" s="16">
        <v>0</v>
      </c>
      <c r="G10" s="16">
        <v>0</v>
      </c>
      <c r="H10" s="2"/>
      <c r="I10" s="57"/>
      <c r="J10" s="58"/>
      <c r="K10" s="2"/>
      <c r="L10" s="2"/>
    </row>
    <row r="11" spans="1:12" s="4" customFormat="1" ht="13.5" customHeight="1">
      <c r="A11" s="2"/>
      <c r="B11" s="14" t="s">
        <v>15</v>
      </c>
      <c r="C11" s="15">
        <v>8955687.4100000001</v>
      </c>
      <c r="D11" s="15">
        <v>6738828.5199999996</v>
      </c>
      <c r="E11" s="14" t="s">
        <v>16</v>
      </c>
      <c r="F11" s="16">
        <v>5566377.6200000001</v>
      </c>
      <c r="G11" s="16">
        <v>4608695.5599999996</v>
      </c>
      <c r="H11" s="2"/>
      <c r="I11" s="57"/>
      <c r="J11" s="58"/>
      <c r="K11" s="2"/>
      <c r="L11" s="2"/>
    </row>
    <row r="12" spans="1:12" s="4" customFormat="1" ht="13.5" customHeight="1">
      <c r="A12" s="2"/>
      <c r="B12" s="14" t="s">
        <v>17</v>
      </c>
      <c r="C12" s="16"/>
      <c r="D12" s="16"/>
      <c r="E12" s="14" t="s">
        <v>18</v>
      </c>
      <c r="F12" s="16">
        <v>0</v>
      </c>
      <c r="G12" s="16">
        <v>0</v>
      </c>
      <c r="H12" s="2"/>
      <c r="I12" s="57"/>
      <c r="J12" s="58"/>
      <c r="K12" s="2"/>
      <c r="L12" s="2"/>
    </row>
    <row r="13" spans="1:12" s="4" customFormat="1" ht="13.5" customHeight="1">
      <c r="A13" s="2"/>
      <c r="B13" s="14" t="s">
        <v>19</v>
      </c>
      <c r="C13" s="16">
        <v>591703915.28999996</v>
      </c>
      <c r="D13" s="16">
        <v>570981815.95000005</v>
      </c>
      <c r="E13" s="14" t="s">
        <v>20</v>
      </c>
      <c r="F13" s="16">
        <v>0</v>
      </c>
      <c r="G13" s="16">
        <v>0</v>
      </c>
      <c r="H13" s="2"/>
      <c r="I13" s="57"/>
      <c r="J13" s="58"/>
      <c r="K13" s="2"/>
      <c r="L13" s="2"/>
    </row>
    <row r="14" spans="1:12" s="4" customFormat="1" ht="13.5" customHeight="1">
      <c r="A14" s="2"/>
      <c r="B14" s="14" t="s">
        <v>21</v>
      </c>
      <c r="C14" s="16">
        <v>0</v>
      </c>
      <c r="D14" s="16">
        <v>0</v>
      </c>
      <c r="E14" s="14" t="s">
        <v>22</v>
      </c>
      <c r="F14" s="16">
        <v>0</v>
      </c>
      <c r="G14" s="16">
        <v>0</v>
      </c>
      <c r="H14" s="2"/>
      <c r="I14" s="57"/>
      <c r="J14" s="58"/>
      <c r="K14" s="2"/>
      <c r="L14" s="2"/>
    </row>
    <row r="15" spans="1:12" s="4" customFormat="1" ht="22.5">
      <c r="A15" s="2"/>
      <c r="B15" s="14" t="s">
        <v>23</v>
      </c>
      <c r="C15" s="16">
        <v>0</v>
      </c>
      <c r="D15" s="16">
        <v>0</v>
      </c>
      <c r="E15" s="14" t="s">
        <v>24</v>
      </c>
      <c r="F15" s="16">
        <v>0</v>
      </c>
      <c r="G15" s="16">
        <v>0</v>
      </c>
      <c r="H15" s="2"/>
      <c r="I15" s="57"/>
      <c r="J15" s="58"/>
      <c r="K15" s="2"/>
      <c r="L15" s="2"/>
    </row>
    <row r="16" spans="1:12" s="4" customFormat="1" ht="13.5" customHeight="1">
      <c r="A16" s="2"/>
      <c r="B16" s="14" t="s">
        <v>25</v>
      </c>
      <c r="C16" s="16">
        <v>0</v>
      </c>
      <c r="D16" s="16">
        <v>0</v>
      </c>
      <c r="E16" s="14" t="s">
        <v>26</v>
      </c>
      <c r="F16" s="16">
        <v>1445741.9</v>
      </c>
      <c r="G16" s="16">
        <v>2574834.52</v>
      </c>
      <c r="H16" s="2"/>
      <c r="I16" s="57"/>
      <c r="J16" s="58"/>
      <c r="K16" s="2"/>
      <c r="L16" s="2"/>
    </row>
    <row r="17" spans="1:12" s="4" customFormat="1" ht="13.5" customHeight="1">
      <c r="A17" s="2"/>
      <c r="B17" s="8" t="s">
        <v>27</v>
      </c>
      <c r="C17" s="13">
        <f>C18+C19+C20+C21+C22+C23+C24</f>
        <v>18072.990000000002</v>
      </c>
      <c r="D17" s="13">
        <f>D18+D19+D20+D21+D22+D23+D24</f>
        <v>57430.99</v>
      </c>
      <c r="E17" s="14" t="s">
        <v>28</v>
      </c>
      <c r="F17" s="17">
        <v>0</v>
      </c>
      <c r="G17" s="17">
        <v>0</v>
      </c>
      <c r="H17" s="2"/>
      <c r="I17" s="57"/>
      <c r="J17" s="58"/>
      <c r="K17" s="2"/>
      <c r="L17" s="2"/>
    </row>
    <row r="18" spans="1:12" s="4" customFormat="1" ht="13.5" customHeight="1">
      <c r="A18" s="2"/>
      <c r="B18" s="14" t="s">
        <v>29</v>
      </c>
      <c r="C18" s="16">
        <v>0</v>
      </c>
      <c r="D18" s="16">
        <v>0</v>
      </c>
      <c r="E18" s="14" t="s">
        <v>30</v>
      </c>
      <c r="F18" s="16">
        <v>2406460.94</v>
      </c>
      <c r="G18" s="16">
        <v>3628485.22</v>
      </c>
      <c r="H18" s="2"/>
      <c r="I18" s="57"/>
      <c r="J18" s="58"/>
      <c r="K18" s="2"/>
      <c r="L18" s="2"/>
    </row>
    <row r="19" spans="1:12" s="4" customFormat="1" ht="13.5" customHeight="1">
      <c r="A19" s="2"/>
      <c r="B19" s="14" t="s">
        <v>31</v>
      </c>
      <c r="C19" s="16">
        <v>0</v>
      </c>
      <c r="D19" s="16">
        <v>0</v>
      </c>
      <c r="E19" s="8" t="s">
        <v>32</v>
      </c>
      <c r="F19" s="18">
        <f>F20+F21+F22</f>
        <v>0</v>
      </c>
      <c r="G19" s="18">
        <f>G20+G21+G22</f>
        <v>0</v>
      </c>
      <c r="H19" s="2"/>
      <c r="I19" s="57"/>
      <c r="J19" s="58"/>
      <c r="K19" s="2"/>
      <c r="L19" s="2"/>
    </row>
    <row r="20" spans="1:12" s="4" customFormat="1" ht="13.5" customHeight="1">
      <c r="A20" s="2"/>
      <c r="B20" s="14" t="s">
        <v>33</v>
      </c>
      <c r="C20" s="16">
        <v>18072.990000000002</v>
      </c>
      <c r="D20" s="16">
        <v>57430.99</v>
      </c>
      <c r="E20" s="14" t="s">
        <v>34</v>
      </c>
      <c r="F20" s="16">
        <v>0</v>
      </c>
      <c r="G20" s="16">
        <v>0</v>
      </c>
      <c r="H20" s="2"/>
      <c r="I20" s="57"/>
      <c r="J20" s="58"/>
      <c r="K20" s="2"/>
      <c r="L20" s="2"/>
    </row>
    <row r="21" spans="1:12" s="4" customFormat="1" ht="12.75">
      <c r="A21" s="2"/>
      <c r="B21" s="14" t="s">
        <v>35</v>
      </c>
      <c r="C21" s="16">
        <v>0</v>
      </c>
      <c r="D21" s="16">
        <v>0</v>
      </c>
      <c r="E21" s="14" t="s">
        <v>36</v>
      </c>
      <c r="F21" s="16">
        <v>0</v>
      </c>
      <c r="G21" s="16">
        <v>0</v>
      </c>
      <c r="H21" s="2"/>
      <c r="I21" s="57"/>
      <c r="J21" s="58"/>
      <c r="K21" s="2"/>
      <c r="L21" s="2"/>
    </row>
    <row r="22" spans="1:12" s="4" customFormat="1" ht="13.5" customHeight="1">
      <c r="A22" s="2"/>
      <c r="B22" s="14" t="s">
        <v>37</v>
      </c>
      <c r="C22" s="19">
        <v>0</v>
      </c>
      <c r="D22" s="19">
        <v>0</v>
      </c>
      <c r="E22" s="14" t="s">
        <v>38</v>
      </c>
      <c r="F22" s="19">
        <v>0</v>
      </c>
      <c r="G22" s="19">
        <v>0</v>
      </c>
      <c r="H22" s="2"/>
      <c r="I22" s="57"/>
      <c r="J22" s="58"/>
      <c r="K22" s="2"/>
      <c r="L22" s="2"/>
    </row>
    <row r="23" spans="1:12" s="4" customFormat="1" ht="13.5" customHeight="1">
      <c r="A23" s="2"/>
      <c r="B23" s="14" t="s">
        <v>39</v>
      </c>
      <c r="C23" s="16">
        <v>0</v>
      </c>
      <c r="D23" s="16">
        <v>0</v>
      </c>
      <c r="E23" s="8" t="s">
        <v>40</v>
      </c>
      <c r="F23" s="18">
        <f>F24+F25</f>
        <v>0</v>
      </c>
      <c r="G23" s="18">
        <f>G24+G25</f>
        <v>203155591.49000001</v>
      </c>
      <c r="H23" s="2"/>
      <c r="I23" s="57"/>
      <c r="J23" s="58"/>
      <c r="K23" s="2"/>
      <c r="L23" s="2"/>
    </row>
    <row r="24" spans="1:12" s="4" customFormat="1" ht="13.5" customHeight="1">
      <c r="A24" s="2"/>
      <c r="B24" s="14" t="s">
        <v>41</v>
      </c>
      <c r="C24" s="16">
        <v>0</v>
      </c>
      <c r="D24" s="16">
        <v>0</v>
      </c>
      <c r="E24" s="14" t="s">
        <v>42</v>
      </c>
      <c r="F24" s="16">
        <v>0</v>
      </c>
      <c r="G24" s="16">
        <v>203155591.49000001</v>
      </c>
      <c r="H24" s="2"/>
      <c r="I24" s="57"/>
      <c r="J24" s="58"/>
      <c r="K24" s="2"/>
      <c r="L24" s="2"/>
    </row>
    <row r="25" spans="1:12" s="4" customFormat="1" ht="13.5" customHeight="1">
      <c r="A25" s="2"/>
      <c r="B25" s="8" t="s">
        <v>43</v>
      </c>
      <c r="C25" s="13">
        <f>SUM(C26:C30)</f>
        <v>0</v>
      </c>
      <c r="D25" s="13">
        <f>SUM(D26:D30)</f>
        <v>0</v>
      </c>
      <c r="E25" s="14" t="s">
        <v>44</v>
      </c>
      <c r="F25" s="17">
        <v>0</v>
      </c>
      <c r="G25" s="17">
        <v>0</v>
      </c>
      <c r="H25" s="2"/>
      <c r="I25" s="57"/>
      <c r="J25" s="58"/>
      <c r="K25" s="2"/>
      <c r="L25" s="2"/>
    </row>
    <row r="26" spans="1:12" s="4" customFormat="1" ht="22.5">
      <c r="A26" s="2"/>
      <c r="B26" s="14" t="s">
        <v>45</v>
      </c>
      <c r="C26" s="16">
        <v>0</v>
      </c>
      <c r="D26" s="16">
        <v>0</v>
      </c>
      <c r="E26" s="8" t="s">
        <v>46</v>
      </c>
      <c r="F26" s="18">
        <v>0</v>
      </c>
      <c r="G26" s="18">
        <v>0</v>
      </c>
      <c r="H26" s="2"/>
      <c r="I26" s="57"/>
      <c r="J26" s="58"/>
      <c r="K26" s="2"/>
      <c r="L26" s="2"/>
    </row>
    <row r="27" spans="1:12" s="4" customFormat="1" ht="22.5">
      <c r="A27" s="2"/>
      <c r="B27" s="14" t="s">
        <v>47</v>
      </c>
      <c r="C27" s="16">
        <v>0</v>
      </c>
      <c r="D27" s="16">
        <v>0</v>
      </c>
      <c r="E27" s="8" t="s">
        <v>48</v>
      </c>
      <c r="F27" s="18">
        <f>F28+F29+F30</f>
        <v>0</v>
      </c>
      <c r="G27" s="18">
        <f>G28+G29+G30</f>
        <v>0</v>
      </c>
      <c r="H27" s="2"/>
      <c r="I27" s="57"/>
      <c r="J27" s="58"/>
      <c r="K27" s="2"/>
      <c r="L27" s="2"/>
    </row>
    <row r="28" spans="1:12" s="4" customFormat="1" ht="12.75">
      <c r="A28" s="2"/>
      <c r="B28" s="14" t="s">
        <v>49</v>
      </c>
      <c r="C28" s="16">
        <v>0</v>
      </c>
      <c r="D28" s="16">
        <v>0</v>
      </c>
      <c r="E28" s="14" t="s">
        <v>50</v>
      </c>
      <c r="F28" s="16">
        <v>0</v>
      </c>
      <c r="G28" s="16">
        <v>0</v>
      </c>
      <c r="H28" s="2"/>
      <c r="I28" s="57"/>
      <c r="J28" s="58"/>
      <c r="K28" s="2"/>
      <c r="L28" s="2"/>
    </row>
    <row r="29" spans="1:12" s="4" customFormat="1" ht="13.5" customHeight="1">
      <c r="A29" s="2"/>
      <c r="B29" s="14" t="s">
        <v>51</v>
      </c>
      <c r="C29" s="16">
        <v>0</v>
      </c>
      <c r="D29" s="16">
        <v>0</v>
      </c>
      <c r="E29" s="14" t="s">
        <v>52</v>
      </c>
      <c r="F29" s="16">
        <v>0</v>
      </c>
      <c r="G29" s="16">
        <v>0</v>
      </c>
      <c r="H29" s="2"/>
      <c r="I29" s="57"/>
      <c r="J29" s="58"/>
      <c r="K29" s="2"/>
      <c r="L29" s="2"/>
    </row>
    <row r="30" spans="1:12" s="4" customFormat="1" ht="13.5" customHeight="1">
      <c r="A30" s="2"/>
      <c r="B30" s="14" t="s">
        <v>53</v>
      </c>
      <c r="C30" s="16">
        <v>0</v>
      </c>
      <c r="D30" s="16">
        <v>0</v>
      </c>
      <c r="E30" s="14" t="s">
        <v>54</v>
      </c>
      <c r="F30" s="16">
        <v>0</v>
      </c>
      <c r="G30" s="16">
        <v>0</v>
      </c>
      <c r="H30" s="2"/>
      <c r="I30" s="57"/>
      <c r="J30" s="58"/>
      <c r="K30" s="2"/>
      <c r="L30" s="2"/>
    </row>
    <row r="31" spans="1:12" s="4" customFormat="1" ht="22.5">
      <c r="A31" s="2"/>
      <c r="B31" s="8" t="s">
        <v>55</v>
      </c>
      <c r="C31" s="13">
        <f>SUM(C32:C36)</f>
        <v>0</v>
      </c>
      <c r="D31" s="13">
        <f>SUM(D32:D36)</f>
        <v>0</v>
      </c>
      <c r="E31" s="8" t="s">
        <v>56</v>
      </c>
      <c r="F31" s="17">
        <f>F32+F33+F34+F35+F36+F37</f>
        <v>0</v>
      </c>
      <c r="G31" s="17">
        <f>G32+G33+G34+G35+G36+G37</f>
        <v>0</v>
      </c>
      <c r="H31" s="2"/>
      <c r="I31" s="57"/>
      <c r="J31" s="58"/>
      <c r="K31" s="2"/>
      <c r="L31" s="2"/>
    </row>
    <row r="32" spans="1:12" s="4" customFormat="1" ht="13.5" customHeight="1">
      <c r="A32" s="2"/>
      <c r="B32" s="14" t="s">
        <v>57</v>
      </c>
      <c r="C32" s="16">
        <v>0</v>
      </c>
      <c r="D32" s="16">
        <v>0</v>
      </c>
      <c r="E32" s="14" t="s">
        <v>58</v>
      </c>
      <c r="F32" s="16">
        <v>0</v>
      </c>
      <c r="G32" s="16">
        <v>0</v>
      </c>
      <c r="H32" s="2"/>
      <c r="I32" s="57"/>
      <c r="J32" s="58"/>
      <c r="K32" s="2"/>
      <c r="L32" s="2"/>
    </row>
    <row r="33" spans="1:12" s="4" customFormat="1" ht="13.5" customHeight="1">
      <c r="A33" s="2"/>
      <c r="B33" s="14" t="s">
        <v>59</v>
      </c>
      <c r="C33" s="16">
        <v>0</v>
      </c>
      <c r="D33" s="16">
        <v>0</v>
      </c>
      <c r="E33" s="14" t="s">
        <v>60</v>
      </c>
      <c r="F33" s="16">
        <v>0</v>
      </c>
      <c r="G33" s="16">
        <v>0</v>
      </c>
      <c r="H33" s="2"/>
      <c r="I33" s="57"/>
      <c r="J33" s="58"/>
      <c r="K33" s="2"/>
      <c r="L33" s="2"/>
    </row>
    <row r="34" spans="1:12" s="4" customFormat="1" ht="13.5" customHeight="1">
      <c r="A34" s="2"/>
      <c r="B34" s="14" t="s">
        <v>61</v>
      </c>
      <c r="C34" s="16">
        <v>0</v>
      </c>
      <c r="D34" s="16">
        <v>0</v>
      </c>
      <c r="E34" s="14" t="s">
        <v>62</v>
      </c>
      <c r="F34" s="16">
        <v>0</v>
      </c>
      <c r="G34" s="16">
        <v>0</v>
      </c>
      <c r="H34" s="2"/>
      <c r="I34" s="57"/>
      <c r="J34" s="58"/>
      <c r="K34" s="2"/>
      <c r="L34" s="2"/>
    </row>
    <row r="35" spans="1:12" s="4" customFormat="1" ht="12.75">
      <c r="A35" s="2"/>
      <c r="B35" s="14" t="s">
        <v>63</v>
      </c>
      <c r="C35" s="16">
        <v>0</v>
      </c>
      <c r="D35" s="16">
        <v>0</v>
      </c>
      <c r="E35" s="14" t="s">
        <v>64</v>
      </c>
      <c r="F35" s="16">
        <v>0</v>
      </c>
      <c r="G35" s="16">
        <v>0</v>
      </c>
      <c r="H35" s="2"/>
      <c r="I35" s="57"/>
      <c r="J35" s="58"/>
      <c r="K35" s="2"/>
      <c r="L35" s="2"/>
    </row>
    <row r="36" spans="1:12" s="4" customFormat="1" ht="12.75">
      <c r="A36" s="2"/>
      <c r="B36" s="14" t="s">
        <v>65</v>
      </c>
      <c r="C36" s="16">
        <v>0</v>
      </c>
      <c r="D36" s="16">
        <v>0</v>
      </c>
      <c r="E36" s="14" t="s">
        <v>66</v>
      </c>
      <c r="F36" s="16">
        <v>0</v>
      </c>
      <c r="G36" s="16">
        <v>0</v>
      </c>
      <c r="H36" s="2"/>
      <c r="I36" s="57"/>
      <c r="J36" s="58"/>
      <c r="K36" s="2"/>
      <c r="L36" s="2"/>
    </row>
    <row r="37" spans="1:12" s="4" customFormat="1" ht="13.5" customHeight="1">
      <c r="A37" s="2"/>
      <c r="B37" s="8" t="s">
        <v>67</v>
      </c>
      <c r="C37" s="18">
        <v>0</v>
      </c>
      <c r="D37" s="18">
        <v>0</v>
      </c>
      <c r="E37" s="14" t="s">
        <v>68</v>
      </c>
      <c r="F37" s="16">
        <v>0</v>
      </c>
      <c r="G37" s="16">
        <v>0</v>
      </c>
      <c r="H37" s="2"/>
      <c r="I37" s="57"/>
      <c r="J37" s="58"/>
      <c r="K37" s="2"/>
      <c r="L37" s="2"/>
    </row>
    <row r="38" spans="1:12" s="4" customFormat="1" ht="13.5" customHeight="1">
      <c r="A38" s="2"/>
      <c r="B38" s="8" t="s">
        <v>69</v>
      </c>
      <c r="C38" s="13">
        <f>SUM(C39:C40)</f>
        <v>0</v>
      </c>
      <c r="D38" s="13">
        <f>SUM(D39:D40)</f>
        <v>0</v>
      </c>
      <c r="E38" s="8" t="s">
        <v>70</v>
      </c>
      <c r="F38" s="13">
        <f>F39+F40+F41</f>
        <v>0</v>
      </c>
      <c r="G38" s="13">
        <f>G39+G40+G41</f>
        <v>0</v>
      </c>
      <c r="H38" s="2"/>
      <c r="I38" s="57"/>
      <c r="J38" s="58"/>
      <c r="K38" s="2"/>
      <c r="L38" s="2"/>
    </row>
    <row r="39" spans="1:12" s="4" customFormat="1" ht="22.5">
      <c r="A39" s="2"/>
      <c r="B39" s="14" t="s">
        <v>71</v>
      </c>
      <c r="C39" s="16">
        <v>0</v>
      </c>
      <c r="D39" s="16">
        <v>0</v>
      </c>
      <c r="E39" s="14" t="s">
        <v>72</v>
      </c>
      <c r="F39" s="16">
        <v>0</v>
      </c>
      <c r="G39" s="16">
        <v>0</v>
      </c>
      <c r="H39" s="2"/>
      <c r="I39" s="57"/>
      <c r="J39" s="58"/>
      <c r="K39" s="2"/>
      <c r="L39" s="2"/>
    </row>
    <row r="40" spans="1:12" s="4" customFormat="1" ht="13.5" customHeight="1">
      <c r="A40" s="2"/>
      <c r="B40" s="14" t="s">
        <v>73</v>
      </c>
      <c r="C40" s="16">
        <v>0</v>
      </c>
      <c r="D40" s="16">
        <v>0</v>
      </c>
      <c r="E40" s="14" t="s">
        <v>74</v>
      </c>
      <c r="F40" s="16">
        <v>0</v>
      </c>
      <c r="G40" s="16">
        <v>0</v>
      </c>
      <c r="H40" s="2"/>
      <c r="I40" s="57"/>
      <c r="J40" s="58"/>
      <c r="K40" s="2"/>
      <c r="L40" s="2"/>
    </row>
    <row r="41" spans="1:12" s="4" customFormat="1" ht="13.5" customHeight="1">
      <c r="A41" s="2"/>
      <c r="B41" s="8" t="s">
        <v>75</v>
      </c>
      <c r="C41" s="13">
        <f>SUM(C42:C45)</f>
        <v>0</v>
      </c>
      <c r="D41" s="13">
        <f>SUM(D42:D45)</f>
        <v>0</v>
      </c>
      <c r="E41" s="14" t="s">
        <v>76</v>
      </c>
      <c r="F41" s="17">
        <v>0</v>
      </c>
      <c r="G41" s="17">
        <v>0</v>
      </c>
      <c r="H41" s="2"/>
      <c r="I41" s="57"/>
      <c r="J41" s="58"/>
      <c r="K41" s="2"/>
      <c r="L41" s="2"/>
    </row>
    <row r="42" spans="1:12" s="4" customFormat="1" ht="13.5" customHeight="1">
      <c r="A42" s="2"/>
      <c r="B42" s="14" t="s">
        <v>77</v>
      </c>
      <c r="C42" s="16">
        <v>0</v>
      </c>
      <c r="D42" s="16">
        <v>0</v>
      </c>
      <c r="E42" s="8" t="s">
        <v>78</v>
      </c>
      <c r="F42" s="18">
        <f>F43+F44+F46</f>
        <v>0</v>
      </c>
      <c r="G42" s="18">
        <f>G43+G44+G46</f>
        <v>0</v>
      </c>
      <c r="H42" s="2"/>
      <c r="I42" s="57"/>
      <c r="J42" s="58"/>
      <c r="K42" s="2"/>
      <c r="L42" s="2"/>
    </row>
    <row r="43" spans="1:12" s="4" customFormat="1" ht="13.5" customHeight="1">
      <c r="A43" s="2"/>
      <c r="B43" s="14" t="s">
        <v>79</v>
      </c>
      <c r="C43" s="16">
        <v>0</v>
      </c>
      <c r="D43" s="16">
        <v>0</v>
      </c>
      <c r="E43" s="14" t="s">
        <v>80</v>
      </c>
      <c r="F43" s="16">
        <v>0</v>
      </c>
      <c r="G43" s="16">
        <v>0</v>
      </c>
      <c r="H43" s="2"/>
      <c r="I43" s="57"/>
      <c r="J43" s="58"/>
      <c r="K43" s="2"/>
      <c r="L43" s="2"/>
    </row>
    <row r="44" spans="1:12" s="4" customFormat="1" ht="12.75">
      <c r="A44" s="2"/>
      <c r="B44" s="14" t="s">
        <v>81</v>
      </c>
      <c r="C44" s="16">
        <v>0</v>
      </c>
      <c r="D44" s="16">
        <v>0</v>
      </c>
      <c r="E44" s="14" t="s">
        <v>82</v>
      </c>
      <c r="F44" s="16">
        <v>0</v>
      </c>
      <c r="G44" s="16">
        <v>0</v>
      </c>
      <c r="H44" s="2"/>
      <c r="I44" s="57"/>
      <c r="J44" s="58"/>
      <c r="K44" s="2"/>
      <c r="L44" s="2"/>
    </row>
    <row r="45" spans="1:12" s="4" customFormat="1" ht="13.5" customHeight="1">
      <c r="A45" s="2"/>
      <c r="B45" s="14" t="s">
        <v>83</v>
      </c>
      <c r="C45" s="16">
        <v>0</v>
      </c>
      <c r="D45" s="16">
        <v>0</v>
      </c>
      <c r="E45" s="14" t="s">
        <v>84</v>
      </c>
      <c r="F45" s="16">
        <v>0</v>
      </c>
      <c r="G45" s="16">
        <v>0</v>
      </c>
      <c r="H45" s="2"/>
      <c r="I45" s="57"/>
      <c r="J45" s="58"/>
      <c r="K45" s="2"/>
      <c r="L45" s="2"/>
    </row>
    <row r="46" spans="1:12" s="4" customFormat="1" ht="13.5" customHeight="1">
      <c r="A46" s="2"/>
      <c r="B46" s="20"/>
      <c r="C46" s="21"/>
      <c r="D46" s="21"/>
      <c r="E46" s="12"/>
      <c r="F46" s="21"/>
      <c r="G46" s="21"/>
      <c r="H46" s="2"/>
      <c r="I46" s="57"/>
      <c r="J46" s="58"/>
      <c r="K46" s="2"/>
      <c r="L46" s="2"/>
    </row>
    <row r="47" spans="1:12" s="4" customFormat="1" ht="13.5" customHeight="1">
      <c r="A47" s="2"/>
      <c r="B47" s="8" t="s">
        <v>85</v>
      </c>
      <c r="C47" s="22">
        <f>C9+C17+C25+C31+C38+C41</f>
        <v>600710675.68999994</v>
      </c>
      <c r="D47" s="22">
        <f>D9+D17+D25+D31+D38+D41</f>
        <v>577811075.46000004</v>
      </c>
      <c r="E47" s="8" t="s">
        <v>86</v>
      </c>
      <c r="F47" s="22">
        <f>F9+F19+F23+F26+F27+F31+F38+F42</f>
        <v>9418580.459999999</v>
      </c>
      <c r="G47" s="22">
        <f>G9+G19+G23+G26+G27+G31+G38+G42</f>
        <v>213967606.79000002</v>
      </c>
      <c r="H47" s="2"/>
      <c r="I47" s="57"/>
      <c r="J47" s="58"/>
      <c r="K47" s="2"/>
      <c r="L47" s="2"/>
    </row>
    <row r="48" spans="1:12" s="4" customFormat="1" ht="13.5" customHeight="1">
      <c r="A48" s="2"/>
      <c r="B48" s="23"/>
      <c r="C48" s="24"/>
      <c r="D48" s="24"/>
      <c r="E48" s="25"/>
      <c r="F48" s="24"/>
      <c r="G48" s="24"/>
      <c r="H48" s="2"/>
      <c r="I48" s="57"/>
      <c r="J48" s="58"/>
      <c r="K48" s="2"/>
      <c r="L48" s="2"/>
    </row>
    <row r="49" spans="1:12" s="4" customFormat="1" ht="13.5" customHeight="1">
      <c r="A49" s="2"/>
      <c r="B49" s="26"/>
      <c r="C49" s="27"/>
      <c r="D49" s="27"/>
      <c r="E49" s="28"/>
      <c r="F49" s="27"/>
      <c r="G49" s="27"/>
      <c r="H49" s="2"/>
      <c r="I49" s="57"/>
      <c r="J49" s="58"/>
      <c r="K49" s="2"/>
      <c r="L49" s="2"/>
    </row>
    <row r="50" spans="1:12" s="4" customFormat="1" ht="13.5" customHeight="1">
      <c r="A50" s="2"/>
      <c r="B50" s="5" t="s">
        <v>87</v>
      </c>
      <c r="C50" s="29"/>
      <c r="D50" s="29"/>
      <c r="E50" s="5" t="s">
        <v>88</v>
      </c>
      <c r="F50" s="29"/>
      <c r="G50" s="29"/>
      <c r="H50" s="2"/>
      <c r="I50" s="57"/>
      <c r="J50" s="58"/>
      <c r="K50" s="2"/>
      <c r="L50" s="2"/>
    </row>
    <row r="51" spans="1:12" s="4" customFormat="1" ht="13.5" customHeight="1">
      <c r="A51" s="2"/>
      <c r="B51" s="12" t="s">
        <v>89</v>
      </c>
      <c r="C51" s="16">
        <v>7457444179.5699997</v>
      </c>
      <c r="D51" s="16">
        <v>7495714008.5500002</v>
      </c>
      <c r="E51" s="12" t="s">
        <v>90</v>
      </c>
      <c r="F51" s="16">
        <v>0</v>
      </c>
      <c r="G51" s="16">
        <v>0</v>
      </c>
      <c r="H51" s="2"/>
      <c r="I51" s="57"/>
      <c r="J51" s="58"/>
      <c r="K51" s="2"/>
      <c r="L51" s="2"/>
    </row>
    <row r="52" spans="1:12" s="4" customFormat="1" ht="13.5" customHeight="1">
      <c r="A52" s="2"/>
      <c r="B52" s="12" t="s">
        <v>91</v>
      </c>
      <c r="C52" s="16">
        <v>0</v>
      </c>
      <c r="D52" s="16">
        <v>0</v>
      </c>
      <c r="E52" s="12" t="s">
        <v>92</v>
      </c>
      <c r="F52" s="16">
        <v>4178187150.1799998</v>
      </c>
      <c r="G52" s="16">
        <v>4166479242.98</v>
      </c>
      <c r="H52" s="2"/>
      <c r="I52" s="57"/>
      <c r="J52" s="58"/>
      <c r="K52" s="2"/>
      <c r="L52" s="2"/>
    </row>
    <row r="53" spans="1:12" s="4" customFormat="1" ht="13.5" customHeight="1">
      <c r="A53" s="2"/>
      <c r="B53" s="12" t="s">
        <v>93</v>
      </c>
      <c r="C53" s="16">
        <f>2793209+121221795.58</f>
        <v>124015004.58</v>
      </c>
      <c r="D53" s="16">
        <f>2793209+121221795.58</f>
        <v>124015004.58</v>
      </c>
      <c r="E53" s="12" t="s">
        <v>94</v>
      </c>
      <c r="F53" s="16"/>
      <c r="G53" s="16"/>
      <c r="H53" s="2"/>
      <c r="I53" s="57"/>
      <c r="J53" s="58"/>
      <c r="K53" s="2"/>
      <c r="L53" s="2"/>
    </row>
    <row r="54" spans="1:12" s="4" customFormat="1" ht="13.5" customHeight="1">
      <c r="A54" s="2"/>
      <c r="B54" s="12" t="s">
        <v>95</v>
      </c>
      <c r="C54" s="16">
        <f>316900801.97+7158828.75+16784817.66+313881</f>
        <v>341158329.38000005</v>
      </c>
      <c r="D54" s="16">
        <f>316900801.97+7158828.75+16784817.66+313881</f>
        <v>341158329.38000005</v>
      </c>
      <c r="E54" s="12" t="s">
        <v>96</v>
      </c>
      <c r="F54" s="16">
        <v>0</v>
      </c>
      <c r="G54" s="16">
        <v>0</v>
      </c>
      <c r="H54" s="2"/>
      <c r="I54" s="57"/>
      <c r="J54" s="58"/>
      <c r="K54" s="2"/>
      <c r="L54" s="2"/>
    </row>
    <row r="55" spans="1:12" s="4" customFormat="1" ht="12.75">
      <c r="A55" s="2"/>
      <c r="B55" s="12" t="s">
        <v>97</v>
      </c>
      <c r="C55" s="16">
        <v>0</v>
      </c>
      <c r="D55" s="16">
        <v>0</v>
      </c>
      <c r="E55" s="12" t="s">
        <v>98</v>
      </c>
      <c r="F55" s="16">
        <v>0</v>
      </c>
      <c r="G55" s="16">
        <v>0</v>
      </c>
      <c r="H55" s="2"/>
      <c r="I55" s="57"/>
      <c r="J55" s="58"/>
      <c r="K55" s="2"/>
      <c r="L55" s="2"/>
    </row>
    <row r="56" spans="1:12" s="4" customFormat="1" ht="13.5" customHeight="1">
      <c r="A56" s="2"/>
      <c r="B56" s="12" t="s">
        <v>99</v>
      </c>
      <c r="C56" s="16">
        <f>-18819138.51-176306537.17</f>
        <v>-195125675.67999998</v>
      </c>
      <c r="D56" s="16">
        <f>-18617102.07-175033090.6</f>
        <v>-193650192.66999999</v>
      </c>
      <c r="E56" s="12" t="s">
        <v>100</v>
      </c>
      <c r="F56" s="16">
        <v>0</v>
      </c>
      <c r="G56" s="16">
        <v>0</v>
      </c>
      <c r="H56" s="2"/>
      <c r="I56" s="57"/>
      <c r="J56" s="58"/>
      <c r="K56" s="2"/>
      <c r="L56" s="2"/>
    </row>
    <row r="57" spans="1:12" s="4" customFormat="1" ht="13.5" customHeight="1">
      <c r="A57" s="2"/>
      <c r="B57" s="12" t="s">
        <v>101</v>
      </c>
      <c r="C57" s="16">
        <v>64761</v>
      </c>
      <c r="D57" s="16">
        <v>64761</v>
      </c>
      <c r="E57" s="8"/>
      <c r="F57" s="16"/>
      <c r="G57" s="16"/>
      <c r="H57" s="2"/>
      <c r="I57" s="57"/>
      <c r="J57" s="58"/>
      <c r="K57" s="2"/>
      <c r="L57" s="2"/>
    </row>
    <row r="58" spans="1:12" s="4" customFormat="1" ht="13.5" customHeight="1">
      <c r="A58" s="2"/>
      <c r="B58" s="12" t="s">
        <v>102</v>
      </c>
      <c r="C58" s="16">
        <v>0</v>
      </c>
      <c r="D58" s="16">
        <v>0</v>
      </c>
      <c r="E58" s="8" t="s">
        <v>103</v>
      </c>
      <c r="F58" s="18">
        <f>F51+F52+F53+F54+F55+F56</f>
        <v>4178187150.1799998</v>
      </c>
      <c r="G58" s="18">
        <f>G51+G52+G53+G54+G55+G56</f>
        <v>4166479242.98</v>
      </c>
      <c r="H58" s="2"/>
      <c r="I58" s="57"/>
      <c r="J58" s="58"/>
      <c r="K58" s="2"/>
      <c r="L58" s="2"/>
    </row>
    <row r="59" spans="1:12" s="4" customFormat="1" ht="13.5" customHeight="1">
      <c r="A59" s="2"/>
      <c r="B59" s="12" t="s">
        <v>104</v>
      </c>
      <c r="C59" s="16"/>
      <c r="D59" s="16"/>
      <c r="E59" s="30"/>
      <c r="F59" s="16"/>
      <c r="G59" s="16"/>
      <c r="H59" s="2"/>
      <c r="I59" s="57"/>
      <c r="J59" s="58"/>
      <c r="K59" s="2"/>
      <c r="L59" s="2"/>
    </row>
    <row r="60" spans="1:12" s="4" customFormat="1" ht="13.5" customHeight="1">
      <c r="A60" s="2"/>
      <c r="B60" s="12"/>
      <c r="C60" s="16"/>
      <c r="D60" s="16"/>
      <c r="E60" s="8" t="s">
        <v>105</v>
      </c>
      <c r="F60" s="18">
        <f>F47+F58</f>
        <v>4187605730.6399999</v>
      </c>
      <c r="G60" s="18">
        <f>G47+G58</f>
        <v>4380446849.7700005</v>
      </c>
      <c r="H60" s="2"/>
      <c r="I60" s="57"/>
      <c r="J60" s="58"/>
      <c r="K60" s="2"/>
      <c r="L60" s="2"/>
    </row>
    <row r="61" spans="1:12" s="4" customFormat="1" ht="12.75">
      <c r="A61" s="2"/>
      <c r="B61" s="8" t="s">
        <v>106</v>
      </c>
      <c r="C61" s="31">
        <f>C51+C52+C53+C54+C55+C56+C57+C58+C59</f>
        <v>7727556598.8499994</v>
      </c>
      <c r="D61" s="31">
        <f>D51+D52+D53+D54+D55+D56+D57+D58+D59</f>
        <v>7767301910.8400002</v>
      </c>
      <c r="E61" s="12"/>
      <c r="F61" s="31"/>
      <c r="G61" s="31"/>
      <c r="H61" s="2"/>
      <c r="I61" s="57"/>
      <c r="J61" s="58"/>
      <c r="K61" s="2"/>
      <c r="L61" s="2"/>
    </row>
    <row r="62" spans="1:12" s="4" customFormat="1" ht="13.5" customHeight="1">
      <c r="A62" s="2"/>
      <c r="B62" s="12"/>
      <c r="C62" s="32"/>
      <c r="D62" s="32"/>
      <c r="E62" s="8" t="s">
        <v>107</v>
      </c>
      <c r="F62" s="32"/>
      <c r="G62" s="32"/>
      <c r="H62" s="2"/>
      <c r="I62" s="57"/>
      <c r="J62" s="58"/>
      <c r="K62" s="2"/>
      <c r="L62" s="2"/>
    </row>
    <row r="63" spans="1:12" s="4" customFormat="1" ht="13.5" customHeight="1">
      <c r="A63" s="2"/>
      <c r="B63" s="8" t="s">
        <v>108</v>
      </c>
      <c r="C63" s="31">
        <f>C47+C61</f>
        <v>8328267274.539999</v>
      </c>
      <c r="D63" s="31">
        <f>D47+D61</f>
        <v>8345112986.3000002</v>
      </c>
      <c r="E63" s="8"/>
      <c r="F63" s="31"/>
      <c r="G63" s="31"/>
      <c r="H63" s="2"/>
      <c r="I63" s="57"/>
      <c r="J63" s="58"/>
      <c r="K63" s="2"/>
      <c r="L63" s="2"/>
    </row>
    <row r="64" spans="1:12" s="4" customFormat="1" ht="13.5" customHeight="1">
      <c r="A64" s="2"/>
      <c r="B64" s="20"/>
      <c r="C64" s="33">
        <v>5382793896.2200003</v>
      </c>
      <c r="D64" s="33">
        <v>5382793896.2200003</v>
      </c>
      <c r="E64" s="8" t="s">
        <v>109</v>
      </c>
      <c r="F64" s="31">
        <f>F65+F66+F67</f>
        <v>5203459.1100000003</v>
      </c>
      <c r="G64" s="31">
        <f>G65+G66+G67</f>
        <v>5203459.1100000003</v>
      </c>
      <c r="H64" s="2"/>
      <c r="I64" s="57"/>
      <c r="J64" s="58"/>
      <c r="K64" s="2"/>
      <c r="L64" s="2"/>
    </row>
    <row r="65" spans="1:12" s="4" customFormat="1" ht="13.5" customHeight="1">
      <c r="A65" s="2"/>
      <c r="B65" s="35"/>
      <c r="C65" s="36"/>
      <c r="D65" s="34"/>
      <c r="E65" s="12" t="s">
        <v>110</v>
      </c>
      <c r="F65" s="32">
        <v>5203459.1100000003</v>
      </c>
      <c r="G65" s="32">
        <v>5203459.1100000003</v>
      </c>
      <c r="H65" s="2"/>
      <c r="I65" s="57"/>
      <c r="J65" s="58"/>
      <c r="K65" s="2"/>
      <c r="L65" s="2"/>
    </row>
    <row r="66" spans="1:12" s="4" customFormat="1" ht="13.5" customHeight="1">
      <c r="A66" s="2"/>
      <c r="B66" s="49"/>
      <c r="C66" s="50"/>
      <c r="D66" s="50"/>
      <c r="E66" s="12" t="s">
        <v>111</v>
      </c>
      <c r="F66" s="32">
        <v>0</v>
      </c>
      <c r="G66" s="32">
        <v>0</v>
      </c>
      <c r="H66" s="2"/>
      <c r="I66" s="57"/>
      <c r="J66" s="58"/>
      <c r="K66" s="2"/>
      <c r="L66" s="2"/>
    </row>
    <row r="67" spans="1:12" s="4" customFormat="1" ht="13.5" customHeight="1">
      <c r="A67" s="2"/>
      <c r="B67" s="49"/>
      <c r="C67" s="50"/>
      <c r="D67" s="50"/>
      <c r="E67" s="12" t="s">
        <v>112</v>
      </c>
      <c r="F67" s="32">
        <v>0</v>
      </c>
      <c r="G67" s="32">
        <v>0</v>
      </c>
      <c r="H67" s="2"/>
      <c r="I67" s="57"/>
      <c r="J67" s="58"/>
      <c r="K67" s="2"/>
      <c r="L67" s="2"/>
    </row>
    <row r="68" spans="1:12" s="4" customFormat="1" ht="13.5" customHeight="1">
      <c r="A68" s="2"/>
      <c r="B68" s="35"/>
      <c r="C68" s="37"/>
      <c r="D68" s="34"/>
      <c r="E68" s="12"/>
      <c r="F68" s="32"/>
      <c r="G68" s="32"/>
      <c r="H68" s="2"/>
      <c r="I68" s="57"/>
      <c r="J68" s="58"/>
      <c r="K68" s="2"/>
      <c r="L68" s="2"/>
    </row>
    <row r="69" spans="1:12" s="4" customFormat="1" ht="13.5" customHeight="1">
      <c r="A69" s="2"/>
      <c r="B69" s="20"/>
      <c r="C69" s="34"/>
      <c r="D69" s="34"/>
      <c r="E69" s="8" t="s">
        <v>113</v>
      </c>
      <c r="F69" s="31">
        <f>F70+F71+F72+F73+F74</f>
        <v>4135458084.79</v>
      </c>
      <c r="G69" s="31">
        <f>G70+G71+G72+G73+G74</f>
        <v>3959462677.4200001</v>
      </c>
      <c r="H69" s="2"/>
      <c r="I69" s="57"/>
      <c r="J69" s="58"/>
      <c r="K69" s="2"/>
      <c r="L69" s="2"/>
    </row>
    <row r="70" spans="1:12" s="4" customFormat="1" ht="13.5" customHeight="1">
      <c r="A70" s="2"/>
      <c r="B70" s="20"/>
      <c r="C70" s="34"/>
      <c r="D70" s="34"/>
      <c r="E70" s="12" t="s">
        <v>114</v>
      </c>
      <c r="F70" s="32">
        <v>976022924.90999997</v>
      </c>
      <c r="G70" s="32">
        <v>800027517.53999996</v>
      </c>
      <c r="H70" s="2"/>
      <c r="I70" s="57"/>
      <c r="J70" s="58"/>
      <c r="K70" s="2"/>
      <c r="L70" s="2"/>
    </row>
    <row r="71" spans="1:12" s="4" customFormat="1" ht="13.5" customHeight="1">
      <c r="A71" s="2"/>
      <c r="B71" s="20"/>
      <c r="C71" s="34"/>
      <c r="D71" s="34"/>
      <c r="E71" s="12" t="s">
        <v>115</v>
      </c>
      <c r="F71" s="32">
        <v>3159435159.8800001</v>
      </c>
      <c r="G71" s="32">
        <v>3159435159.8800001</v>
      </c>
      <c r="H71" s="2"/>
      <c r="I71" s="57"/>
      <c r="J71" s="58"/>
      <c r="K71" s="2"/>
      <c r="L71" s="2"/>
    </row>
    <row r="72" spans="1:12" s="4" customFormat="1" ht="13.5" customHeight="1">
      <c r="A72" s="2"/>
      <c r="B72" s="20"/>
      <c r="C72" s="34"/>
      <c r="D72" s="34"/>
      <c r="E72" s="12" t="s">
        <v>116</v>
      </c>
      <c r="F72" s="32">
        <v>0</v>
      </c>
      <c r="G72" s="32">
        <v>0</v>
      </c>
      <c r="H72" s="2"/>
      <c r="I72" s="57"/>
      <c r="J72" s="58"/>
      <c r="K72" s="2"/>
      <c r="L72" s="2"/>
    </row>
    <row r="73" spans="1:12" s="4" customFormat="1" ht="13.5" customHeight="1">
      <c r="A73" s="2"/>
      <c r="B73" s="20"/>
      <c r="C73" s="34"/>
      <c r="D73" s="34"/>
      <c r="E73" s="12" t="s">
        <v>117</v>
      </c>
      <c r="F73" s="32">
        <v>0</v>
      </c>
      <c r="G73" s="32">
        <v>0</v>
      </c>
      <c r="H73" s="2"/>
      <c r="I73" s="57"/>
      <c r="J73" s="58"/>
      <c r="K73" s="2"/>
      <c r="L73" s="2"/>
    </row>
    <row r="74" spans="1:12" s="4" customFormat="1" ht="13.5" customHeight="1">
      <c r="A74" s="2"/>
      <c r="B74" s="20"/>
      <c r="C74" s="34"/>
      <c r="D74" s="34"/>
      <c r="E74" s="12" t="s">
        <v>118</v>
      </c>
      <c r="F74" s="32">
        <v>0</v>
      </c>
      <c r="G74" s="32">
        <v>0</v>
      </c>
      <c r="H74" s="2"/>
      <c r="I74" s="57"/>
      <c r="J74" s="58"/>
      <c r="K74" s="2"/>
      <c r="L74" s="2"/>
    </row>
    <row r="75" spans="1:12" s="4" customFormat="1" ht="13.5" customHeight="1">
      <c r="A75" s="2"/>
      <c r="B75" s="20"/>
      <c r="C75" s="34"/>
      <c r="D75" s="34"/>
      <c r="E75" s="59"/>
      <c r="F75" s="32"/>
      <c r="G75" s="32"/>
      <c r="H75" s="2"/>
      <c r="I75" s="57"/>
      <c r="J75" s="58"/>
      <c r="K75" s="2"/>
      <c r="L75" s="2"/>
    </row>
    <row r="76" spans="1:12" s="4" customFormat="1" ht="21.75" customHeight="1">
      <c r="A76" s="2"/>
      <c r="B76" s="20"/>
      <c r="C76" s="34"/>
      <c r="D76" s="34"/>
      <c r="E76" s="8" t="s">
        <v>119</v>
      </c>
      <c r="F76" s="31">
        <f>F77+F78</f>
        <v>0</v>
      </c>
      <c r="G76" s="31">
        <f>G77+G78</f>
        <v>0</v>
      </c>
      <c r="H76" s="2"/>
      <c r="I76" s="57"/>
      <c r="J76" s="58"/>
      <c r="K76" s="2"/>
      <c r="L76" s="2"/>
    </row>
    <row r="77" spans="1:12" s="4" customFormat="1" ht="13.5" customHeight="1">
      <c r="A77" s="2"/>
      <c r="B77" s="20"/>
      <c r="C77" s="34"/>
      <c r="D77" s="34"/>
      <c r="E77" s="12" t="s">
        <v>120</v>
      </c>
      <c r="F77" s="32">
        <v>0</v>
      </c>
      <c r="G77" s="32">
        <v>0</v>
      </c>
      <c r="H77" s="2"/>
      <c r="I77" s="57"/>
      <c r="J77" s="58"/>
      <c r="K77" s="2"/>
      <c r="L77" s="2"/>
    </row>
    <row r="78" spans="1:12" s="4" customFormat="1" ht="13.5" customHeight="1">
      <c r="A78" s="2"/>
      <c r="B78" s="20"/>
      <c r="C78" s="34"/>
      <c r="D78" s="34"/>
      <c r="E78" s="12" t="s">
        <v>121</v>
      </c>
      <c r="F78" s="32">
        <v>0</v>
      </c>
      <c r="G78" s="32">
        <v>0</v>
      </c>
      <c r="H78" s="2"/>
      <c r="I78" s="57"/>
      <c r="J78" s="58"/>
      <c r="K78" s="2"/>
      <c r="L78" s="2"/>
    </row>
    <row r="79" spans="1:12" s="4" customFormat="1" ht="13.5" customHeight="1">
      <c r="A79" s="2"/>
      <c r="B79" s="20"/>
      <c r="C79" s="34"/>
      <c r="D79" s="34"/>
      <c r="E79" s="12"/>
      <c r="F79" s="32"/>
      <c r="G79" s="32"/>
      <c r="H79" s="2"/>
      <c r="I79" s="57"/>
      <c r="J79" s="58"/>
      <c r="K79" s="2"/>
      <c r="L79" s="2"/>
    </row>
    <row r="80" spans="1:12" s="4" customFormat="1" ht="13.5" customHeight="1">
      <c r="A80" s="2"/>
      <c r="B80" s="20"/>
      <c r="C80" s="34"/>
      <c r="D80" s="34"/>
      <c r="E80" s="8" t="s">
        <v>122</v>
      </c>
      <c r="F80" s="31">
        <f>F64+F69+F76</f>
        <v>4140661543.9000001</v>
      </c>
      <c r="G80" s="31">
        <f>G64+G69+G76</f>
        <v>3964666136.5300002</v>
      </c>
      <c r="H80" s="2"/>
      <c r="I80" s="57"/>
      <c r="J80" s="58"/>
      <c r="K80" s="2"/>
      <c r="L80" s="2"/>
    </row>
    <row r="81" spans="1:12" s="4" customFormat="1" ht="13.5" customHeight="1">
      <c r="A81" s="2"/>
      <c r="B81" s="20"/>
      <c r="C81" s="34"/>
      <c r="D81" s="34"/>
      <c r="E81" s="12"/>
      <c r="F81" s="31"/>
      <c r="G81" s="31"/>
      <c r="H81" s="2"/>
      <c r="I81" s="57"/>
      <c r="J81" s="58"/>
      <c r="K81" s="2"/>
      <c r="L81" s="2"/>
    </row>
    <row r="82" spans="1:12" s="4" customFormat="1" ht="13.5" customHeight="1">
      <c r="A82" s="2"/>
      <c r="B82" s="20"/>
      <c r="C82" s="34"/>
      <c r="D82" s="34"/>
      <c r="E82" s="8" t="s">
        <v>123</v>
      </c>
      <c r="F82" s="31">
        <f>F60+F80</f>
        <v>8328267274.54</v>
      </c>
      <c r="G82" s="31">
        <f>G60+G80</f>
        <v>8345112986.3000011</v>
      </c>
      <c r="H82" s="2"/>
      <c r="I82" s="60">
        <f>+C63-F82</f>
        <v>0</v>
      </c>
      <c r="J82" s="61">
        <f>+D63-G82</f>
        <v>0</v>
      </c>
      <c r="K82" s="2"/>
      <c r="L82" s="2"/>
    </row>
    <row r="83" spans="1:12" s="4" customFormat="1" ht="13.5" customHeight="1">
      <c r="A83" s="2"/>
      <c r="B83" s="38"/>
      <c r="C83" s="24"/>
      <c r="D83" s="24"/>
      <c r="E83" s="51"/>
      <c r="F83" s="52"/>
      <c r="G83" s="52"/>
      <c r="H83" s="2"/>
      <c r="I83" s="57"/>
      <c r="J83" s="58"/>
      <c r="K83" s="2"/>
      <c r="L83" s="2"/>
    </row>
    <row r="84" spans="1:12" s="4" customFormat="1" ht="13.5" customHeight="1">
      <c r="A84" s="2"/>
      <c r="B84" s="39" t="s">
        <v>124</v>
      </c>
      <c r="C84" s="40"/>
      <c r="D84" s="40"/>
      <c r="E84" s="53"/>
      <c r="F84" s="54"/>
      <c r="G84" s="54"/>
      <c r="H84" s="2"/>
      <c r="I84" s="2"/>
      <c r="J84" s="2"/>
      <c r="K84" s="2"/>
      <c r="L84" s="2"/>
    </row>
    <row r="85" spans="1:12" s="4" customFormat="1" ht="13.5" customHeight="1">
      <c r="A85" s="2"/>
      <c r="B85" s="41"/>
      <c r="C85" s="42"/>
      <c r="D85" s="42"/>
      <c r="E85" s="43"/>
      <c r="F85" s="44"/>
      <c r="G85" s="44"/>
      <c r="H85" s="2"/>
      <c r="I85" s="2"/>
      <c r="J85" s="2"/>
      <c r="K85" s="2"/>
      <c r="L85" s="2"/>
    </row>
    <row r="86" spans="1:12" s="4" customFormat="1" ht="13.5" customHeight="1">
      <c r="A86" s="2"/>
      <c r="B86" s="41"/>
      <c r="C86" s="42"/>
      <c r="D86" s="42"/>
      <c r="E86" s="43"/>
      <c r="F86" s="44"/>
      <c r="G86" s="44"/>
      <c r="H86" s="2"/>
      <c r="I86" s="2"/>
      <c r="J86" s="2"/>
      <c r="K86" s="2"/>
      <c r="L86" s="2"/>
    </row>
    <row r="87" spans="1:12" s="4" customFormat="1" ht="13.5" customHeight="1">
      <c r="A87" s="2"/>
      <c r="B87" s="41"/>
      <c r="C87" s="42"/>
      <c r="D87" s="42"/>
      <c r="E87" s="43"/>
      <c r="F87" s="44"/>
      <c r="G87" s="44"/>
      <c r="H87" s="2"/>
      <c r="I87" s="2"/>
      <c r="J87" s="2"/>
      <c r="K87" s="2"/>
      <c r="L87" s="2"/>
    </row>
    <row r="88" spans="1:12" s="4" customFormat="1" ht="13.5" customHeight="1">
      <c r="A88" s="2"/>
      <c r="B88" s="41"/>
      <c r="C88" s="42"/>
      <c r="D88" s="42"/>
      <c r="E88" s="43"/>
      <c r="F88" s="44"/>
      <c r="G88" s="44"/>
      <c r="H88" s="2"/>
      <c r="I88" s="2"/>
      <c r="J88" s="2"/>
      <c r="K88" s="2"/>
      <c r="L88" s="2"/>
    </row>
    <row r="89" spans="1:12" s="4" customFormat="1" ht="13.5" customHeight="1">
      <c r="A89" s="2"/>
      <c r="B89" s="41"/>
      <c r="C89" s="42"/>
      <c r="D89" s="42"/>
      <c r="E89" s="43"/>
      <c r="F89" s="44"/>
      <c r="G89" s="44"/>
      <c r="H89" s="2"/>
      <c r="I89" s="2"/>
      <c r="J89" s="2"/>
      <c r="K89" s="2"/>
      <c r="L89" s="2"/>
    </row>
    <row r="90" spans="1:12" s="4" customFormat="1" ht="13.5" customHeight="1">
      <c r="A90" s="2"/>
      <c r="B90" s="41"/>
      <c r="C90" s="42"/>
      <c r="D90" s="42"/>
      <c r="E90" s="43"/>
      <c r="F90" s="44"/>
      <c r="G90" s="44"/>
      <c r="H90" s="2"/>
      <c r="I90" s="56"/>
      <c r="J90" s="56"/>
      <c r="K90" s="2"/>
      <c r="L90" s="2"/>
    </row>
    <row r="91" spans="1:12" s="4" customFormat="1" ht="13.5" customHeight="1">
      <c r="A91" s="2"/>
      <c r="B91" s="41"/>
      <c r="C91" s="42"/>
      <c r="D91" s="42"/>
      <c r="E91" s="43"/>
      <c r="F91" s="44"/>
      <c r="G91" s="44"/>
      <c r="H91" s="2"/>
      <c r="I91" s="2"/>
      <c r="J91" s="2"/>
      <c r="K91" s="2"/>
      <c r="L91" s="2"/>
    </row>
    <row r="92" spans="1:12" s="4" customFormat="1" ht="13.5" customHeight="1">
      <c r="A92" s="2"/>
      <c r="B92" s="41"/>
      <c r="C92" s="42"/>
      <c r="D92" s="42"/>
      <c r="E92" s="43"/>
      <c r="F92" s="44"/>
      <c r="G92" s="44"/>
      <c r="H92" s="2"/>
      <c r="I92" s="2"/>
      <c r="J92" s="2"/>
      <c r="K92" s="2"/>
      <c r="L92" s="2"/>
    </row>
    <row r="93" spans="1:12" s="4" customFormat="1" ht="13.5" customHeight="1">
      <c r="A93" s="2"/>
      <c r="B93" s="41"/>
      <c r="C93" s="42"/>
      <c r="D93" s="42"/>
      <c r="E93" s="43"/>
      <c r="F93" s="44"/>
      <c r="G93" s="44"/>
      <c r="H93" s="2"/>
      <c r="I93" s="2"/>
      <c r="J93" s="2"/>
      <c r="K93" s="2"/>
      <c r="L93" s="2"/>
    </row>
    <row r="94" spans="1:12" s="4" customFormat="1" ht="13.5" customHeight="1">
      <c r="A94" s="2"/>
      <c r="B94" s="41"/>
      <c r="C94" s="42"/>
      <c r="D94" s="42"/>
      <c r="E94" s="43"/>
      <c r="F94" s="44"/>
      <c r="G94" s="44"/>
      <c r="H94" s="2"/>
      <c r="I94" s="2"/>
      <c r="J94" s="2"/>
      <c r="K94" s="2"/>
      <c r="L94" s="2"/>
    </row>
    <row r="95" spans="1:12" s="4" customFormat="1" ht="13.5" customHeight="1">
      <c r="A95" s="2"/>
      <c r="B95" s="41"/>
      <c r="C95" s="42"/>
      <c r="D95" s="42"/>
      <c r="E95" s="43"/>
      <c r="F95" s="44"/>
      <c r="G95" s="44"/>
      <c r="H95" s="2"/>
      <c r="I95" s="2"/>
      <c r="J95" s="2"/>
      <c r="K95" s="2"/>
      <c r="L95" s="2"/>
    </row>
    <row r="96" spans="1:12" s="4" customFormat="1" ht="13.5" customHeight="1">
      <c r="A96" s="2"/>
      <c r="B96" s="45"/>
      <c r="C96" s="46"/>
      <c r="D96" s="46"/>
      <c r="E96" s="47"/>
      <c r="F96" s="48"/>
      <c r="G96" s="48"/>
      <c r="H96" s="2"/>
      <c r="I96" s="2"/>
      <c r="J96" s="2"/>
      <c r="K96" s="2"/>
      <c r="L96" s="2"/>
    </row>
    <row r="97" spans="1:12" s="4" customFormat="1" ht="13.5" customHeight="1">
      <c r="A97" s="2"/>
      <c r="B97" s="45"/>
      <c r="C97" s="46"/>
      <c r="D97" s="46"/>
      <c r="E97" s="47"/>
      <c r="F97" s="55"/>
      <c r="G97" s="55"/>
      <c r="H97" s="2"/>
      <c r="I97" s="2"/>
      <c r="J97" s="2"/>
      <c r="K97" s="2"/>
      <c r="L97" s="2"/>
    </row>
    <row r="98" spans="1:12" s="4" customFormat="1" ht="13.5" customHeight="1">
      <c r="A98" s="2"/>
      <c r="B98" s="45"/>
      <c r="C98" s="46"/>
      <c r="D98" s="46"/>
      <c r="E98" s="47"/>
      <c r="F98" s="48"/>
      <c r="G98" s="48"/>
      <c r="H98" s="2"/>
      <c r="I98" s="2"/>
      <c r="J98" s="2"/>
      <c r="K98" s="2"/>
      <c r="L98" s="2"/>
    </row>
    <row r="99" spans="1:12" s="4" customFormat="1" ht="13.5" customHeight="1">
      <c r="A99" s="2"/>
      <c r="B99" s="45"/>
      <c r="C99" s="46"/>
      <c r="D99" s="46"/>
      <c r="E99" s="47"/>
      <c r="F99" s="48"/>
      <c r="G99" s="48"/>
      <c r="H99" s="2"/>
      <c r="I99" s="2"/>
      <c r="J99" s="2"/>
      <c r="K99" s="2"/>
      <c r="L99" s="2"/>
    </row>
    <row r="100" spans="1:12" s="4" customFormat="1" ht="13.5" customHeight="1">
      <c r="A100" s="2"/>
      <c r="B100" s="45"/>
      <c r="C100" s="46"/>
      <c r="D100" s="46"/>
      <c r="E100" s="47"/>
      <c r="F100" s="48"/>
      <c r="G100" s="48"/>
      <c r="H100" s="2"/>
      <c r="I100" s="2"/>
      <c r="J100" s="2"/>
      <c r="K100" s="2"/>
      <c r="L100" s="2"/>
    </row>
    <row r="101" spans="1:12" ht="15" customHeight="1"/>
    <row r="102" spans="1:12" ht="15" customHeight="1"/>
    <row r="103" spans="1:12" ht="15" customHeight="1"/>
    <row r="104" spans="1:12" ht="15" customHeight="1"/>
    <row r="105" spans="1:12" ht="15" customHeight="1"/>
    <row r="106" spans="1:12" ht="15" customHeight="1"/>
    <row r="107" spans="1:12" ht="15" customHeight="1"/>
    <row r="108" spans="1:12" ht="15" customHeight="1"/>
    <row r="109" spans="1:12" ht="15" customHeight="1"/>
    <row r="110" spans="1:12" ht="15" customHeight="1"/>
    <row r="111" spans="1:12" ht="15" customHeight="1"/>
    <row r="112" spans="1:12" ht="15" customHeight="1"/>
    <row r="113" ht="15" customHeight="1"/>
    <row r="114" ht="15" customHeight="1"/>
  </sheetData>
  <mergeCells count="5">
    <mergeCell ref="B1:G1"/>
    <mergeCell ref="B2:G2"/>
    <mergeCell ref="B3:G3"/>
    <mergeCell ref="B4:G4"/>
    <mergeCell ref="B5:G5"/>
  </mergeCells>
  <printOptions horizontalCentered="1"/>
  <pageMargins left="0.33" right="0.17" top="0.5" bottom="0.74803149606299213" header="0.31496062992125984" footer="0.31496062992125984"/>
  <pageSetup scale="52" fitToHeight="0" orientation="portrait" r:id="rId1"/>
  <colBreaks count="1" manualBreakCount="1">
    <brk id="7" min="1" max="87" man="1"/>
  </colBreaks>
  <ignoredErrors>
    <ignoredError sqref="C19 E49:F50 E66:F69 C59:C60 E52 E32:F48 D64:F64 E31:F31 E10:F10 C21:C23 E20:F20 E51:F51 E57:F58 C17 C25:C30 C24 E53:F56 E83:G83 E72:F74 C12 C14:C16 C58 C55:C56 C53:C54 E12:F15 E11 E16 C18 E70 E65 E71 E19:F19 E59:F60 E61:F63 E21:F23 E17:F17 E25:F30 E24 E18 E75:F82 G19:G23 G42 G58:G60 D53:D56 G25:G27" unlockedFormula="1"/>
    <ignoredError sqref="C84:D85 D31:D50" formulaRange="1"/>
    <ignoredError sqref="C61:C64 C31:C48 C52 C65:D83 C49:C50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A T Y</dc:creator>
  <cp:lastModifiedBy>Contabilidad</cp:lastModifiedBy>
  <cp:lastPrinted>2025-10-13T23:50:11Z</cp:lastPrinted>
  <dcterms:created xsi:type="dcterms:W3CDTF">2022-12-20T18:29:39Z</dcterms:created>
  <dcterms:modified xsi:type="dcterms:W3CDTF">2025-10-13T23:50:12Z</dcterms:modified>
</cp:coreProperties>
</file>