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i unidad\Publicación\"/>
    </mc:Choice>
  </mc:AlternateContent>
  <xr:revisionPtr revIDLastSave="0" documentId="13_ncr:1_{F799EECA-1591-4770-BFE3-EBB0683FA7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l mes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A_impresión_IM">'[1]Crese-05'!$B$1:$N$14</definedName>
    <definedName name="_xlnm.Print_Area" localSheetId="0">'Del mes'!$A$2:$J$83</definedName>
    <definedName name="b">#REF!</definedName>
    <definedName name="COMPARATIVO">#REF!</definedName>
    <definedName name="LLL">'[2]DCCOA-5A'!$B$1:$N$12</definedName>
    <definedName name="PERIODO">#REF!</definedName>
    <definedName name="PESOS">#REF!</definedName>
    <definedName name="res">'[3]EDO POS FINAN'!$B$2:$S$45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C14" i="1"/>
  <c r="C31" i="1"/>
  <c r="C29" i="1"/>
  <c r="I45" i="1"/>
  <c r="I58" i="1" s="1"/>
  <c r="I39" i="1"/>
  <c r="I33" i="1"/>
  <c r="I14" i="1"/>
  <c r="I22" i="1" s="1"/>
  <c r="I35" i="1" s="1"/>
  <c r="I60" i="1" s="1"/>
  <c r="D31" i="1"/>
  <c r="D29" i="1"/>
  <c r="D28" i="1"/>
  <c r="D36" i="1" s="1"/>
  <c r="D14" i="1"/>
  <c r="D22" i="1" s="1"/>
  <c r="D38" i="1" s="1"/>
  <c r="C28" i="1" l="1"/>
  <c r="H45" i="1" l="1"/>
  <c r="H39" i="1"/>
  <c r="H22" i="1" l="1"/>
  <c r="H33" i="1"/>
  <c r="H58" i="1"/>
  <c r="H35" i="1" l="1"/>
  <c r="H60" i="1" s="1"/>
  <c r="C36" i="1" l="1"/>
  <c r="C22" i="1"/>
  <c r="C38" i="1" l="1"/>
</calcChain>
</file>

<file path=xl/sharedStrings.xml><?xml version="1.0" encoding="utf-8"?>
<sst xmlns="http://schemas.openxmlformats.org/spreadsheetml/2006/main" count="69" uniqueCount="66">
  <si>
    <t>Instituto de la Función Registral del Estado de México</t>
  </si>
  <si>
    <t>CONCEPTO</t>
  </si>
  <si>
    <t>Mes Actual</t>
  </si>
  <si>
    <t>Mes Anterior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</si>
  <si>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</si>
  <si>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</si>
  <si>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</si>
  <si>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</si>
  <si>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</si>
  <si>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</si>
  <si>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</si>
  <si>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</si>
  <si>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</si>
  <si>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</si>
  <si>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</si>
  <si>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</si>
  <si>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</si>
  <si>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</si>
  <si>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</si>
  <si>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</si>
  <si>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</si>
  <si>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</si>
  <si>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</si>
  <si>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</si>
  <si>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</si>
  <si>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</si>
  <si>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</si>
  <si>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</si>
  <si>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</si>
  <si>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</si>
  <si>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</si>
  <si>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</si>
  <si>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</si>
  <si>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</si>
  <si>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</si>
  <si>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</si>
  <si>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</si>
  <si>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</si>
  <si>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</si>
  <si>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</si>
  <si>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</si>
  <si>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</si>
  <si>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</si>
  <si>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</si>
  <si>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</si>
  <si>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</si>
  <si>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</si>
  <si>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</si>
  <si>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</si>
  <si>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</si>
  <si>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</si>
  <si>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</si>
  <si>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</si>
  <si>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</si>
  <si>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</si>
  <si>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</si>
  <si>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</si>
  <si>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</si>
  <si>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</si>
  <si>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</si>
  <si>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</si>
  <si>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</si>
  <si>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"Bajo protesta de decir verdad declaramos que los Estados Financieros y sus Notas son razonablemente correctos y responsabilidad del emisor"</t>
  </si>
  <si>
    <t>Fecha de emisión:</t>
  </si>
  <si>
    <t>3. Estado de Situación Financiera</t>
  </si>
  <si>
    <t>Al 31 de diciembre de 2025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</si>
</sst>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_ ;\-0\ "/>
    <numFmt numFmtId="166" formatCode="#,##0.00_ ;\-#,##0.00\ "/>
    <numFmt numFmtId="167" formatCode="###.0,"/>
    <numFmt numFmtId="168" formatCode="#,##0.0_ ;\-#,##0.0\ 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HelveticaNeueLT Std"/>
      <family val="2"/>
    </font>
    <font>
      <sz val="10"/>
      <name val="Arial"/>
      <family val="2"/>
    </font>
    <font>
      <sz val="10"/>
      <name val="HelveticaNeueLT Std"/>
      <family val="2"/>
    </font>
    <font>
      <b/>
      <sz val="9"/>
      <name val="HelveticaNeueLT Std"/>
      <family val="2"/>
    </font>
    <font>
      <b/>
      <sz val="10"/>
      <color theme="1"/>
      <name val="HelveticaNeueLT Std"/>
      <family val="2"/>
    </font>
    <font>
      <sz val="10"/>
      <color rgb="FFFF0000"/>
      <name val="HelveticaNeueLT Std"/>
      <family val="2"/>
    </font>
    <font>
      <sz val="9"/>
      <name val="HelveticaNeueLT Std"/>
      <family val="2"/>
    </font>
    <font>
      <sz val="11"/>
      <color theme="1"/>
      <name val="HelveticaNeueLT Std"/>
      <family val="2"/>
    </font>
    <font>
      <sz val="8"/>
      <color theme="1"/>
      <name val="HelveticaNeueLT Std"/>
      <family val="2"/>
    </font>
    <font>
      <b/>
      <sz val="9"/>
      <color theme="1"/>
      <name val="HelveticaNeueLT Std"/>
      <family val="2"/>
    </font>
    <font>
      <u/>
      <sz val="9"/>
      <name val="HelveticaNeueLT Std"/>
      <family val="2"/>
    </font>
    <font>
      <sz val="9"/>
      <color theme="1"/>
      <name val="Gotham"/>
    </font>
    <font>
      <b/>
      <sz val="14"/>
      <name val="Gotham"/>
    </font>
    <font>
      <b/>
      <sz val="12"/>
      <name val="Gotham"/>
    </font>
    <font>
      <b/>
      <sz val="11"/>
      <name val="Gotham"/>
    </font>
    <font>
      <b/>
      <sz val="9"/>
      <name val="Gotham"/>
    </font>
    <font>
      <b/>
      <sz val="10"/>
      <color theme="1"/>
      <name val="Gotham"/>
    </font>
    <font>
      <sz val="10"/>
      <color theme="1"/>
      <name val="Gotham"/>
    </font>
    <font>
      <b/>
      <sz val="10"/>
      <name val="Gotham"/>
    </font>
    <font>
      <sz val="10"/>
      <name val="Gotham"/>
    </font>
    <font>
      <b/>
      <i/>
      <sz val="10"/>
      <name val="Gotham"/>
    </font>
    <font>
      <sz val="10"/>
      <color rgb="FFFF0000"/>
      <name val="Gotham"/>
    </font>
    <font>
      <sz val="10"/>
      <color theme="0"/>
      <name val="Gotham"/>
    </font>
    <font>
      <i/>
      <sz val="10"/>
      <name val="Gotham"/>
    </font>
    <font>
      <b/>
      <i/>
      <sz val="10"/>
      <color rgb="FFFF0000"/>
      <name val="Gotham"/>
    </font>
    <font>
      <sz val="9"/>
      <name val="Gotham"/>
    </font>
    <font>
      <sz val="9"/>
      <color rgb="FFFF0000"/>
      <name val="Gotham"/>
    </font>
    <font>
      <u/>
      <sz val="9"/>
      <color rgb="FFFF0000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4">
    <xf numFmtId="0" fontId="0" fillId="0" borderId="0"/>
    <xf numFmtId="43" fontId="5" fillId="0" borderId="0" applyFont="0" applyFill="0" applyBorder="0" applyAlignment="0" applyProtection="0"/>
    <xf numFmtId="0" fontId="3" fillId="0" borderId="0"/>
    <xf numFmtId="0" fontId="2" fillId="0" borderId="0"/>
    <xf numFmtId="164" fontId="5" fillId="0" borderId="0"/>
    <xf numFmtId="0" fontId="5" fillId="0" borderId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5">
    <xf numFmtId="0" fontId="0" fillId="0" borderId="0" xfId="0"/>
    <xf numFmtId="0" fontId="4" fillId="2" borderId="0" xfId="2" applyFont="1" applyFill="1"/>
    <xf numFmtId="0" fontId="4" fillId="0" borderId="0" xfId="2" applyFont="1"/>
    <xf numFmtId="0" fontId="6" fillId="0" borderId="0" xfId="0" applyFont="1"/>
    <xf numFmtId="167" fontId="6" fillId="0" borderId="0" xfId="0" applyNumberFormat="1" applyFont="1"/>
    <xf numFmtId="166" fontId="6" fillId="0" borderId="0" xfId="7" applyNumberFormat="1" applyFont="1" applyProtection="1">
      <protection locked="0"/>
    </xf>
    <xf numFmtId="43" fontId="4" fillId="2" borderId="0" xfId="1" applyFont="1" applyFill="1" applyProtection="1"/>
    <xf numFmtId="166" fontId="6" fillId="0" borderId="0" xfId="0" applyNumberFormat="1" applyFont="1"/>
    <xf numFmtId="0" fontId="4" fillId="2" borderId="0" xfId="2" applyFont="1" applyFill="1" applyAlignment="1">
      <alignment horizontal="left"/>
    </xf>
    <xf numFmtId="0" fontId="6" fillId="0" borderId="0" xfId="0" applyFont="1" applyAlignment="1">
      <alignment horizontal="left"/>
    </xf>
    <xf numFmtId="166" fontId="9" fillId="0" borderId="0" xfId="0" applyNumberFormat="1" applyFont="1"/>
    <xf numFmtId="0" fontId="11" fillId="0" borderId="0" xfId="2" applyFont="1"/>
    <xf numFmtId="43" fontId="12" fillId="0" borderId="0" xfId="1" applyFont="1" applyFill="1"/>
    <xf numFmtId="0" fontId="10" fillId="2" borderId="0" xfId="2" applyFont="1" applyFill="1" applyAlignment="1">
      <alignment horizontal="left" vertical="top"/>
    </xf>
    <xf numFmtId="0" fontId="10" fillId="0" borderId="0" xfId="2" applyFont="1" applyAlignment="1">
      <alignment horizontal="left" vertical="top"/>
    </xf>
    <xf numFmtId="0" fontId="10" fillId="2" borderId="0" xfId="2" applyFont="1" applyFill="1" applyAlignment="1">
      <alignment vertical="top"/>
    </xf>
    <xf numFmtId="0" fontId="10" fillId="2" borderId="0" xfId="2" applyFont="1" applyFill="1"/>
    <xf numFmtId="43" fontId="10" fillId="0" borderId="0" xfId="6" applyFont="1" applyFill="1" applyBorder="1" applyProtection="1"/>
    <xf numFmtId="43" fontId="10" fillId="2" borderId="0" xfId="6" applyFont="1" applyFill="1" applyBorder="1" applyProtection="1"/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7" fillId="2" borderId="0" xfId="2" applyFont="1" applyFill="1" applyAlignment="1">
      <alignment horizontal="right" vertical="top"/>
    </xf>
    <xf numFmtId="0" fontId="10" fillId="2" borderId="0" xfId="2" applyFont="1" applyFill="1" applyAlignment="1">
      <alignment horizontal="right"/>
    </xf>
    <xf numFmtId="43" fontId="10" fillId="2" borderId="0" xfId="6" applyFont="1" applyFill="1" applyBorder="1" applyAlignment="1" applyProtection="1">
      <alignment vertical="top"/>
    </xf>
    <xf numFmtId="0" fontId="6" fillId="2" borderId="0" xfId="0" applyFont="1" applyFill="1"/>
    <xf numFmtId="0" fontId="13" fillId="0" borderId="0" xfId="0" applyFont="1"/>
    <xf numFmtId="14" fontId="14" fillId="2" borderId="0" xfId="6" applyNumberFormat="1" applyFont="1" applyFill="1" applyBorder="1" applyProtection="1"/>
    <xf numFmtId="0" fontId="15" fillId="2" borderId="0" xfId="2" applyFont="1" applyFill="1" applyAlignment="1">
      <alignment vertical="top"/>
    </xf>
    <xf numFmtId="0" fontId="15" fillId="2" borderId="0" xfId="2" applyFont="1" applyFill="1"/>
    <xf numFmtId="0" fontId="15" fillId="0" borderId="0" xfId="2" applyFont="1"/>
    <xf numFmtId="0" fontId="15" fillId="2" borderId="0" xfId="2" applyFont="1" applyFill="1" applyAlignment="1">
      <alignment horizontal="right" vertical="top"/>
    </xf>
    <xf numFmtId="0" fontId="19" fillId="2" borderId="0" xfId="4" applyNumberFormat="1" applyFont="1" applyFill="1" applyAlignment="1">
      <alignment vertical="center"/>
    </xf>
    <xf numFmtId="0" fontId="19" fillId="0" borderId="0" xfId="4" applyNumberFormat="1" applyFont="1" applyAlignment="1">
      <alignment vertical="center"/>
    </xf>
    <xf numFmtId="0" fontId="19" fillId="2" borderId="0" xfId="4" applyNumberFormat="1" applyFont="1" applyFill="1" applyAlignment="1">
      <alignment horizontal="right" vertical="top"/>
    </xf>
    <xf numFmtId="0" fontId="21" fillId="0" borderId="4" xfId="2" applyFont="1" applyBorder="1"/>
    <xf numFmtId="165" fontId="20" fillId="0" borderId="9" xfId="6" applyNumberFormat="1" applyFont="1" applyFill="1" applyBorder="1" applyAlignment="1" applyProtection="1">
      <alignment horizontal="center"/>
    </xf>
    <xf numFmtId="0" fontId="22" fillId="2" borderId="1" xfId="4" applyNumberFormat="1" applyFont="1" applyFill="1" applyBorder="1" applyAlignment="1">
      <alignment vertical="center"/>
    </xf>
    <xf numFmtId="0" fontId="22" fillId="2" borderId="2" xfId="4" applyNumberFormat="1" applyFont="1" applyFill="1" applyBorder="1" applyAlignment="1">
      <alignment vertical="center"/>
    </xf>
    <xf numFmtId="0" fontId="22" fillId="0" borderId="2" xfId="4" applyNumberFormat="1" applyFont="1" applyBorder="1" applyAlignment="1">
      <alignment vertical="center"/>
    </xf>
    <xf numFmtId="0" fontId="22" fillId="2" borderId="2" xfId="4" applyNumberFormat="1" applyFont="1" applyFill="1" applyBorder="1" applyAlignment="1">
      <alignment horizontal="right" vertical="top"/>
    </xf>
    <xf numFmtId="0" fontId="21" fillId="2" borderId="5" xfId="2" applyFont="1" applyFill="1" applyBorder="1"/>
    <xf numFmtId="166" fontId="23" fillId="0" borderId="0" xfId="6" applyNumberFormat="1" applyFont="1" applyFill="1" applyBorder="1" applyAlignment="1" applyProtection="1">
      <alignment vertical="top"/>
    </xf>
    <xf numFmtId="166" fontId="21" fillId="2" borderId="0" xfId="2" applyNumberFormat="1" applyFont="1" applyFill="1" applyAlignment="1">
      <alignment horizontal="right" vertical="top"/>
    </xf>
    <xf numFmtId="166" fontId="22" fillId="0" borderId="0" xfId="2" applyNumberFormat="1" applyFont="1" applyAlignment="1">
      <alignment vertical="top"/>
    </xf>
    <xf numFmtId="166" fontId="22" fillId="2" borderId="0" xfId="2" applyNumberFormat="1" applyFont="1" applyFill="1" applyAlignment="1">
      <alignment vertical="top"/>
    </xf>
    <xf numFmtId="0" fontId="21" fillId="2" borderId="12" xfId="2" applyFont="1" applyFill="1" applyBorder="1"/>
    <xf numFmtId="166" fontId="22" fillId="2" borderId="11" xfId="2" applyNumberFormat="1" applyFont="1" applyFill="1" applyBorder="1" applyAlignment="1">
      <alignment vertical="top" wrapText="1"/>
    </xf>
    <xf numFmtId="166" fontId="23" fillId="0" borderId="0" xfId="2" applyNumberFormat="1" applyFont="1" applyAlignment="1">
      <alignment vertical="top"/>
    </xf>
    <xf numFmtId="166" fontId="22" fillId="2" borderId="0" xfId="2" applyNumberFormat="1" applyFont="1" applyFill="1" applyAlignment="1">
      <alignment vertical="top" wrapText="1"/>
    </xf>
    <xf numFmtId="166" fontId="23" fillId="2" borderId="0" xfId="2" applyNumberFormat="1" applyFont="1" applyFill="1" applyAlignment="1">
      <alignment vertical="top"/>
    </xf>
    <xf numFmtId="166" fontId="24" fillId="2" borderId="11" xfId="2" applyNumberFormat="1" applyFont="1" applyFill="1" applyBorder="1" applyAlignment="1">
      <alignment vertical="top" wrapText="1"/>
    </xf>
    <xf numFmtId="166" fontId="24" fillId="2" borderId="0" xfId="2" applyNumberFormat="1" applyFont="1" applyFill="1" applyAlignment="1">
      <alignment vertical="top"/>
    </xf>
    <xf numFmtId="166" fontId="24" fillId="2" borderId="0" xfId="2" applyNumberFormat="1" applyFont="1" applyFill="1" applyAlignment="1">
      <alignment vertical="top" wrapText="1"/>
    </xf>
    <xf numFmtId="166" fontId="23" fillId="2" borderId="0" xfId="2" applyNumberFormat="1" applyFont="1" applyFill="1" applyAlignment="1">
      <alignment horizontal="left" wrapText="1"/>
    </xf>
    <xf numFmtId="43" fontId="23" fillId="0" borderId="0" xfId="11" applyNumberFormat="1" applyFont="1" applyProtection="1">
      <protection locked="0"/>
    </xf>
    <xf numFmtId="166" fontId="21" fillId="2" borderId="0" xfId="2" applyNumberFormat="1" applyFont="1" applyFill="1" applyAlignment="1">
      <alignment horizontal="right"/>
    </xf>
    <xf numFmtId="166" fontId="23" fillId="0" borderId="0" xfId="7" applyNumberFormat="1" applyFont="1" applyProtection="1">
      <protection locked="0"/>
    </xf>
    <xf numFmtId="166" fontId="23" fillId="0" borderId="0" xfId="11" applyNumberFormat="1" applyFont="1" applyProtection="1">
      <protection locked="0"/>
    </xf>
    <xf numFmtId="166" fontId="21" fillId="2" borderId="0" xfId="2" applyNumberFormat="1" applyFont="1" applyFill="1" applyAlignment="1">
      <alignment horizontal="left"/>
    </xf>
    <xf numFmtId="0" fontId="21" fillId="2" borderId="12" xfId="2" applyFont="1" applyFill="1" applyBorder="1" applyAlignment="1">
      <alignment horizontal="left"/>
    </xf>
    <xf numFmtId="166" fontId="23" fillId="2" borderId="11" xfId="2" applyNumberFormat="1" applyFont="1" applyFill="1" applyBorder="1" applyAlignment="1">
      <alignment wrapText="1"/>
    </xf>
    <xf numFmtId="166" fontId="23" fillId="0" borderId="0" xfId="6" applyNumberFormat="1" applyFont="1" applyFill="1" applyBorder="1" applyAlignment="1" applyProtection="1"/>
    <xf numFmtId="166" fontId="22" fillId="0" borderId="0" xfId="7" applyNumberFormat="1" applyFont="1"/>
    <xf numFmtId="166" fontId="20" fillId="2" borderId="0" xfId="2" applyNumberFormat="1" applyFont="1" applyFill="1" applyAlignment="1">
      <alignment horizontal="right"/>
    </xf>
    <xf numFmtId="166" fontId="22" fillId="2" borderId="11" xfId="2" applyNumberFormat="1" applyFont="1" applyFill="1" applyBorder="1" applyAlignment="1">
      <alignment wrapText="1"/>
    </xf>
    <xf numFmtId="166" fontId="22" fillId="2" borderId="0" xfId="2" applyNumberFormat="1" applyFont="1" applyFill="1" applyAlignment="1">
      <alignment horizontal="left" wrapText="1"/>
    </xf>
    <xf numFmtId="166" fontId="22" fillId="0" borderId="0" xfId="6" applyNumberFormat="1" applyFont="1" applyFill="1" applyBorder="1" applyAlignment="1" applyProtection="1"/>
    <xf numFmtId="166" fontId="23" fillId="0" borderId="0" xfId="7" applyNumberFormat="1" applyFont="1"/>
    <xf numFmtId="166" fontId="23" fillId="2" borderId="0" xfId="2" applyNumberFormat="1" applyFont="1" applyFill="1" applyAlignment="1">
      <alignment wrapText="1"/>
    </xf>
    <xf numFmtId="166" fontId="25" fillId="0" borderId="0" xfId="2" applyNumberFormat="1" applyFont="1" applyAlignment="1">
      <alignment horizontal="right"/>
    </xf>
    <xf numFmtId="166" fontId="22" fillId="2" borderId="0" xfId="2" applyNumberFormat="1" applyFont="1" applyFill="1" applyAlignment="1">
      <alignment wrapText="1"/>
    </xf>
    <xf numFmtId="166" fontId="22" fillId="2" borderId="0" xfId="2" applyNumberFormat="1" applyFont="1" applyFill="1" applyAlignment="1">
      <alignment horizontal="left"/>
    </xf>
    <xf numFmtId="166" fontId="25" fillId="0" borderId="11" xfId="2" applyNumberFormat="1" applyFont="1" applyBorder="1" applyAlignment="1">
      <alignment wrapText="1"/>
    </xf>
    <xf numFmtId="166" fontId="23" fillId="0" borderId="0" xfId="2" applyNumberFormat="1" applyFont="1" applyAlignment="1">
      <alignment wrapText="1"/>
    </xf>
    <xf numFmtId="166" fontId="25" fillId="0" borderId="0" xfId="6" applyNumberFormat="1" applyFont="1" applyFill="1" applyBorder="1" applyAlignment="1" applyProtection="1"/>
    <xf numFmtId="166" fontId="23" fillId="2" borderId="0" xfId="2" applyNumberFormat="1" applyFont="1" applyFill="1"/>
    <xf numFmtId="166" fontId="26" fillId="0" borderId="0" xfId="2" applyNumberFormat="1" applyFont="1" applyAlignment="1">
      <alignment wrapText="1"/>
    </xf>
    <xf numFmtId="166" fontId="25" fillId="0" borderId="0" xfId="7" applyNumberFormat="1" applyFont="1" applyAlignment="1">
      <alignment wrapText="1"/>
    </xf>
    <xf numFmtId="166" fontId="26" fillId="2" borderId="0" xfId="2" applyNumberFormat="1" applyFont="1" applyFill="1" applyAlignment="1">
      <alignment wrapText="1"/>
    </xf>
    <xf numFmtId="166" fontId="26" fillId="0" borderId="0" xfId="7" applyNumberFormat="1" applyFont="1" applyAlignment="1">
      <alignment wrapText="1"/>
    </xf>
    <xf numFmtId="166" fontId="27" fillId="0" borderId="0" xfId="6" applyNumberFormat="1" applyFont="1" applyFill="1" applyBorder="1" applyAlignment="1" applyProtection="1"/>
    <xf numFmtId="168" fontId="26" fillId="2" borderId="12" xfId="2" applyNumberFormat="1" applyFont="1" applyFill="1" applyBorder="1"/>
    <xf numFmtId="166" fontId="23" fillId="0" borderId="0" xfId="7" applyNumberFormat="1" applyFont="1" applyAlignment="1">
      <alignment wrapText="1"/>
    </xf>
    <xf numFmtId="166" fontId="23" fillId="2" borderId="0" xfId="2" applyNumberFormat="1" applyFont="1" applyFill="1" applyAlignment="1">
      <alignment horizontal="left"/>
    </xf>
    <xf numFmtId="166" fontId="23" fillId="0" borderId="11" xfId="2" applyNumberFormat="1" applyFont="1" applyBorder="1" applyAlignment="1">
      <alignment wrapText="1"/>
    </xf>
    <xf numFmtId="166" fontId="21" fillId="0" borderId="0" xfId="2" applyNumberFormat="1" applyFont="1" applyAlignment="1">
      <alignment horizontal="right"/>
    </xf>
    <xf numFmtId="0" fontId="21" fillId="0" borderId="12" xfId="2" applyFont="1" applyBorder="1"/>
    <xf numFmtId="166" fontId="21" fillId="0" borderId="7" xfId="2" applyNumberFormat="1" applyFont="1" applyBorder="1" applyAlignment="1">
      <alignment vertical="top"/>
    </xf>
    <xf numFmtId="166" fontId="21" fillId="0" borderId="8" xfId="2" applyNumberFormat="1" applyFont="1" applyBorder="1" applyAlignment="1">
      <alignment vertical="top"/>
    </xf>
    <xf numFmtId="166" fontId="21" fillId="0" borderId="8" xfId="2" applyNumberFormat="1" applyFont="1" applyBorder="1" applyAlignment="1">
      <alignment horizontal="right" vertical="top"/>
    </xf>
    <xf numFmtId="166" fontId="25" fillId="0" borderId="8" xfId="2" applyNumberFormat="1" applyFont="1" applyBorder="1" applyAlignment="1">
      <alignment vertical="top"/>
    </xf>
    <xf numFmtId="166" fontId="28" fillId="0" borderId="8" xfId="2" applyNumberFormat="1" applyFont="1" applyBorder="1" applyAlignment="1">
      <alignment vertical="top"/>
    </xf>
    <xf numFmtId="0" fontId="25" fillId="0" borderId="10" xfId="2" applyFont="1" applyBorder="1"/>
    <xf numFmtId="166" fontId="29" fillId="0" borderId="0" xfId="2" applyNumberFormat="1" applyFont="1" applyAlignment="1">
      <alignment vertical="top"/>
    </xf>
    <xf numFmtId="166" fontId="29" fillId="0" borderId="0" xfId="2" applyNumberFormat="1" applyFont="1"/>
    <xf numFmtId="166" fontId="29" fillId="0" borderId="0" xfId="6" applyNumberFormat="1" applyFont="1" applyFill="1" applyBorder="1" applyProtection="1"/>
    <xf numFmtId="166" fontId="15" fillId="0" borderId="0" xfId="2" applyNumberFormat="1" applyFont="1" applyAlignment="1">
      <alignment horizontal="right" vertical="top"/>
    </xf>
    <xf numFmtId="166" fontId="30" fillId="0" borderId="0" xfId="2" applyNumberFormat="1" applyFont="1" applyAlignment="1">
      <alignment vertical="center"/>
    </xf>
    <xf numFmtId="166" fontId="31" fillId="0" borderId="0" xfId="6" applyNumberFormat="1" applyFont="1" applyFill="1" applyBorder="1" applyProtection="1"/>
    <xf numFmtId="0" fontId="30" fillId="0" borderId="0" xfId="2" applyFont="1"/>
    <xf numFmtId="0" fontId="29" fillId="2" borderId="0" xfId="2" applyFont="1" applyFill="1" applyAlignment="1">
      <alignment horizontal="left" vertical="top"/>
    </xf>
    <xf numFmtId="0" fontId="29" fillId="0" borderId="0" xfId="2" applyFont="1" applyAlignment="1">
      <alignment horizontal="left" vertical="top"/>
    </xf>
    <xf numFmtId="165" fontId="20" fillId="0" borderId="3" xfId="6" applyNumberFormat="1" applyFont="1" applyFill="1" applyBorder="1" applyAlignment="1" applyProtection="1">
      <alignment horizontal="center"/>
    </xf>
    <xf numFmtId="0" fontId="16" fillId="0" borderId="0" xfId="2" applyFont="1" applyAlignment="1">
      <alignment horizontal="center"/>
    </xf>
    <xf numFmtId="0" fontId="17" fillId="2" borderId="0" xfId="2" applyFont="1" applyFill="1" applyAlignment="1">
      <alignment horizontal="center"/>
    </xf>
    <xf numFmtId="0" fontId="18" fillId="2" borderId="0" xfId="3" applyFont="1" applyFill="1" applyAlignment="1">
      <alignment horizontal="center" vertical="center"/>
    </xf>
    <xf numFmtId="0" fontId="19" fillId="2" borderId="0" xfId="4" applyNumberFormat="1" applyFont="1" applyFill="1" applyAlignment="1">
      <alignment horizontal="center" vertical="center"/>
    </xf>
    <xf numFmtId="0" fontId="20" fillId="0" borderId="1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8" xfId="5" applyFont="1" applyBorder="1" applyAlignment="1">
      <alignment horizontal="center" vertical="center"/>
    </xf>
    <xf numFmtId="0" fontId="20" fillId="0" borderId="3" xfId="2" applyFont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20" fillId="0" borderId="1" xfId="5" applyFont="1" applyBorder="1" applyAlignment="1">
      <alignment horizontal="right" vertical="top"/>
    </xf>
    <xf numFmtId="0" fontId="20" fillId="0" borderId="7" xfId="5" applyFont="1" applyBorder="1" applyAlignment="1">
      <alignment horizontal="right" vertical="top"/>
    </xf>
    <xf numFmtId="0" fontId="20" fillId="0" borderId="5" xfId="5" applyFont="1" applyBorder="1" applyAlignment="1">
      <alignment horizontal="center" vertical="center"/>
    </xf>
    <xf numFmtId="0" fontId="20" fillId="0" borderId="10" xfId="5" applyFont="1" applyBorder="1" applyAlignment="1">
      <alignment horizontal="center" vertical="center"/>
    </xf>
    <xf numFmtId="0" fontId="20" fillId="0" borderId="6" xfId="2" applyFont="1" applyBorder="1" applyAlignment="1">
      <alignment horizontal="center"/>
    </xf>
    <xf numFmtId="166" fontId="22" fillId="2" borderId="11" xfId="2" applyNumberFormat="1" applyFont="1" applyFill="1" applyBorder="1" applyAlignment="1">
      <alignment horizontal="left" vertical="top" wrapText="1"/>
    </xf>
    <xf numFmtId="166" fontId="22" fillId="2" borderId="0" xfId="2" applyNumberFormat="1" applyFont="1" applyFill="1" applyAlignment="1">
      <alignment horizontal="left" vertical="top" wrapText="1"/>
    </xf>
    <xf numFmtId="166" fontId="24" fillId="2" borderId="11" xfId="2" applyNumberFormat="1" applyFont="1" applyFill="1" applyBorder="1" applyAlignment="1">
      <alignment horizontal="left" vertical="top" wrapText="1"/>
    </xf>
    <xf numFmtId="166" fontId="24" fillId="2" borderId="0" xfId="2" applyNumberFormat="1" applyFont="1" applyFill="1" applyAlignment="1">
      <alignment horizontal="left" vertical="top" wrapText="1"/>
    </xf>
    <xf numFmtId="166" fontId="23" fillId="2" borderId="11" xfId="2" applyNumberFormat="1" applyFont="1" applyFill="1" applyBorder="1" applyAlignment="1">
      <alignment horizontal="left" wrapText="1"/>
    </xf>
    <xf numFmtId="166" fontId="23" fillId="2" borderId="0" xfId="2" applyNumberFormat="1" applyFont="1" applyFill="1" applyAlignment="1">
      <alignment horizontal="left" wrapText="1"/>
    </xf>
    <xf numFmtId="166" fontId="24" fillId="2" borderId="11" xfId="2" applyNumberFormat="1" applyFont="1" applyFill="1" applyBorder="1" applyAlignment="1">
      <alignment horizontal="left" wrapText="1"/>
    </xf>
    <xf numFmtId="166" fontId="24" fillId="2" borderId="0" xfId="2" applyNumberFormat="1" applyFont="1" applyFill="1" applyAlignment="1">
      <alignment horizontal="left" wrapText="1"/>
    </xf>
    <xf numFmtId="166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left" vertical="top" wrapText="1"/>
    </xf>
    <xf numFmtId="166" fontId="22" fillId="2" borderId="0" xfId="2" applyNumberFormat="1" applyFont="1" applyFill="1" applyAlignment="1">
      <alignment horizontal="left" wrapText="1"/>
    </xf>
    <xf numFmtId="166" fontId="23" fillId="0" borderId="0" xfId="2" applyNumberFormat="1" applyFont="1" applyAlignment="1">
      <alignment horizontal="left" vertical="top"/>
    </xf>
    <xf numFmtId="166" fontId="24" fillId="0" borderId="0" xfId="2" applyNumberFormat="1" applyFont="1" applyAlignment="1">
      <alignment horizontal="left" wrapText="1"/>
    </xf>
    <xf numFmtId="0" fontId="10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 vertical="center"/>
    </xf>
    <xf numFmtId="0" fontId="8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Alignment="1" applyProtection="1">
      <alignment horizontal="center" vertical="top" wrapText="1"/>
      <protection locked="0"/>
    </xf>
  </cellXfs>
  <cellStyles count="14">
    <cellStyle name="=C:\WINNT\SYSTEM32\COMMAND.COM" xfId="4" xr:uid="{00000000-0005-0000-0000-000000000000}"/>
    <cellStyle name="Millares" xfId="1" builtinId="3"/>
    <cellStyle name="Millares 2" xfId="13" xr:uid="{00000000-0005-0000-0000-000002000000}"/>
    <cellStyle name="Millares 3" xfId="8" xr:uid="{00000000-0005-0000-0000-000003000000}"/>
    <cellStyle name="Millares 6" xfId="6" xr:uid="{00000000-0005-0000-0000-000004000000}"/>
    <cellStyle name="Millares 6 2" xfId="12" xr:uid="{00000000-0005-0000-0000-000005000000}"/>
    <cellStyle name="Normal" xfId="0" builtinId="0"/>
    <cellStyle name="Normal 2" xfId="5" xr:uid="{00000000-0005-0000-0000-000007000000}"/>
    <cellStyle name="Normal 7" xfId="2" xr:uid="{00000000-0005-0000-0000-000008000000}"/>
    <cellStyle name="Normal 7 2" xfId="3" xr:uid="{00000000-0005-0000-0000-000009000000}"/>
    <cellStyle name="Normal 7 2 2" xfId="10" xr:uid="{00000000-0005-0000-0000-00000A000000}"/>
    <cellStyle name="Normal 7 2 3" xfId="7" xr:uid="{00000000-0005-0000-0000-00000B000000}"/>
    <cellStyle name="Normal 7 2 3 2" xfId="11" xr:uid="{00000000-0005-0000-0000-00000C000000}"/>
    <cellStyle name="Normal 7 3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241938</xdr:colOff>
      <xdr:row>68</xdr:row>
      <xdr:rowOff>91440</xdr:rowOff>
    </xdr:from>
    <xdr:to>
      <xdr:col>1</xdr:col>
      <xdr:colOff>350839</xdr:colOff>
      <xdr:row>80</xdr:row>
      <xdr:rowOff>9525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1938" y="12245340"/>
          <a:ext cx="3128326" cy="927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" panose="02000604040000020004" pitchFamily="2" charset="0"/>
              <a:ea typeface="+mn-ea"/>
              <a:cs typeface="Arial" panose="020B0604020202020204" pitchFamily="34" charset="0"/>
            </a:rPr>
            <a:t>L. en D. César José Noyola Escallada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" panose="02000604040000020004" pitchFamily="2" charset="0"/>
              <a:ea typeface="+mn-ea"/>
              <a:cs typeface="Arial" panose="020B0604020202020204" pitchFamily="34" charset="0"/>
            </a:rPr>
            <a:t>Subdirector de Finanzas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Gotham Book" panose="02000603040000020004" pitchFamily="2" charset="0"/>
            <a:ea typeface="+mn-ea"/>
            <a:cs typeface="Arial" panose="020B0604020202020204" pitchFamily="34" charset="0"/>
          </a:endParaRPr>
        </a:p>
        <a:p>
          <a:pPr algn="ctr"/>
          <a:endParaRPr lang="es-MX" sz="1100"/>
        </a:p>
      </xdr:txBody>
    </xdr:sp>
    <xdr:clientData/>
  </xdr:twoCellAnchor>
  <xdr:twoCellAnchor>
    <xdr:from>
      <xdr:col>5</xdr:col>
      <xdr:colOff>1682115</xdr:colOff>
      <xdr:row>68</xdr:row>
      <xdr:rowOff>47625</xdr:rowOff>
    </xdr:from>
    <xdr:to>
      <xdr:col>8</xdr:col>
      <xdr:colOff>1295400</xdr:colOff>
      <xdr:row>79</xdr:row>
      <xdr:rowOff>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197215" y="13030200"/>
          <a:ext cx="4661535" cy="923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solidFill>
                <a:schemeClr val="dk1"/>
              </a:solidFill>
              <a:latin typeface="Gotham Book" panose="02000603040000020004" pitchFamily="2" charset="0"/>
              <a:ea typeface="+mn-ea"/>
              <a:cs typeface="+mn-cs"/>
            </a:rPr>
            <a:t>___________________________________</a:t>
          </a:r>
        </a:p>
        <a:p>
          <a:pPr algn="ctr"/>
          <a:r>
            <a:rPr lang="es-MX" sz="1000" b="1">
              <a:solidFill>
                <a:schemeClr val="dk1"/>
              </a:solidFill>
              <a:effectLst/>
              <a:latin typeface="Gotham" panose="02000604040000020004" pitchFamily="2" charset="0"/>
              <a:ea typeface="+mn-ea"/>
              <a:cs typeface="Arial" panose="020B0604020202020204" pitchFamily="34" charset="0"/>
            </a:rPr>
            <a:t>L.</a:t>
          </a:r>
          <a:r>
            <a:rPr lang="es-MX" sz="1000" b="1" baseline="0">
              <a:solidFill>
                <a:schemeClr val="dk1"/>
              </a:solidFill>
              <a:effectLst/>
              <a:latin typeface="Gotham" panose="02000604040000020004" pitchFamily="2" charset="0"/>
              <a:ea typeface="+mn-ea"/>
              <a:cs typeface="Arial" panose="020B0604020202020204" pitchFamily="34" charset="0"/>
            </a:rPr>
            <a:t> en D. Leonardo Contreras Gómez</a:t>
          </a:r>
          <a:endParaRPr lang="es-MX" sz="1000">
            <a:effectLst/>
            <a:latin typeface="Gotham" panose="02000604040000020004" pitchFamily="2" charset="0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1000" b="0" i="0" baseline="0">
              <a:solidFill>
                <a:schemeClr val="dk1"/>
              </a:solidFill>
              <a:effectLst/>
              <a:latin typeface="Gotham" panose="02000604040000020004" pitchFamily="2" charset="0"/>
              <a:ea typeface="+mn-ea"/>
              <a:cs typeface="+mn-cs"/>
            </a:rPr>
            <a:t>      Encargado de Despacho de Dirección General del IFREM, de acuerdo al oficio número 233A00000000000/151/2024 de la Consejería Jurídica</a:t>
          </a:r>
          <a:endParaRPr lang="es-MX" sz="1000">
            <a:effectLst/>
            <a:latin typeface="Gotham" panose="02000604040000020004" pitchFamily="2" charset="0"/>
          </a:endParaRPr>
        </a:p>
      </xdr:txBody>
    </xdr:sp>
    <xdr:clientData/>
  </xdr:twoCellAnchor>
  <xdr:twoCellAnchor>
    <xdr:from>
      <xdr:col>1</xdr:col>
      <xdr:colOff>262890</xdr:colOff>
      <xdr:row>68</xdr:row>
      <xdr:rowOff>99061</xdr:rowOff>
    </xdr:from>
    <xdr:to>
      <xdr:col>5</xdr:col>
      <xdr:colOff>1017416</xdr:colOff>
      <xdr:row>77</xdr:row>
      <xdr:rowOff>1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82315" y="12233911"/>
          <a:ext cx="3669176" cy="7962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100">
              <a:solidFill>
                <a:schemeClr val="dk1"/>
              </a:solidFill>
              <a:latin typeface="+mn-lt"/>
              <a:ea typeface="+mn-ea"/>
              <a:cs typeface="+mn-cs"/>
            </a:rPr>
            <a:t>__________________________________________</a:t>
          </a:r>
        </a:p>
        <a:p>
          <a:pPr marL="0" indent="0" algn="ctr"/>
          <a:r>
            <a:rPr lang="es-MX" sz="1000" b="1">
              <a:solidFill>
                <a:schemeClr val="dk1"/>
              </a:solidFill>
              <a:latin typeface="Gotham" panose="02000604040000020004" pitchFamily="2" charset="0"/>
              <a:ea typeface="+mn-ea"/>
              <a:cs typeface="Arial" panose="020B0604020202020204" pitchFamily="34" charset="0"/>
            </a:rPr>
            <a:t> L.</a:t>
          </a:r>
          <a:r>
            <a:rPr lang="es-MX" sz="1000" b="1" baseline="0">
              <a:solidFill>
                <a:schemeClr val="dk1"/>
              </a:solidFill>
              <a:latin typeface="Gotham" panose="02000604040000020004" pitchFamily="2" charset="0"/>
              <a:ea typeface="+mn-ea"/>
              <a:cs typeface="Arial" panose="020B0604020202020204" pitchFamily="34" charset="0"/>
            </a:rPr>
            <a:t> en D. Leonardo Contreras Gómez</a:t>
          </a:r>
          <a:endParaRPr lang="es-MX" sz="1000" b="1">
            <a:solidFill>
              <a:schemeClr val="dk1"/>
            </a:solidFill>
            <a:latin typeface="Gotham" panose="02000604040000020004" pitchFamily="2" charset="0"/>
            <a:ea typeface="+mn-ea"/>
            <a:cs typeface="Arial" panose="020B0604020202020204" pitchFamily="34" charset="0"/>
          </a:endParaRPr>
        </a:p>
        <a:p>
          <a:pPr marL="0" indent="0" algn="ctr"/>
          <a:r>
            <a:rPr lang="es-MX" sz="1000">
              <a:solidFill>
                <a:schemeClr val="dk1"/>
              </a:solidFill>
              <a:latin typeface="Gotham" panose="02000604040000020004" pitchFamily="2" charset="0"/>
              <a:ea typeface="+mn-ea"/>
              <a:cs typeface="Arial" panose="020B0604020202020204" pitchFamily="34" charset="0"/>
            </a:rPr>
            <a:t> Director de Administración y Finanzas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C:%20Documents%20and%20Settings%20Administrador%20Mis%20documentos%20CTA.%20PUB.%20ESTATAL%202005%20ORGANISMOS%20PATHY%20AA_CUADROS%20SRYTVM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AVIO\Public\Cuenta%20P&#250;blica\2003\DCCOA-5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AVIO\Public\Documents%20and%20Settings\Admin\Mis%20documentos\PATY%20ZAMORA\AA%20CUENTAS%20P&#218;BLICAS\Favoritos\2008\CUADROS%202008\I.-%20EDUCACI&#211;N\COBA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se-05"/>
    </sheetNames>
    <sheetDataSet>
      <sheetData sheetId="0">
        <row r="1">
          <cell r="B1" t="str">
            <v>COMPARATIVO DE EGRESOS POR CAPÍTULO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5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 G R E S O S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>EJERCIDO</v>
          </cell>
          <cell r="N6" t="str">
            <v>IMPORTE</v>
          </cell>
        </row>
        <row r="8">
          <cell r="B8" t="str">
            <v>SERVICIOS PERSONALES</v>
          </cell>
          <cell r="D8">
            <v>59245</v>
          </cell>
          <cell r="F8">
            <v>2188.6</v>
          </cell>
          <cell r="H8">
            <v>3508.6</v>
          </cell>
          <cell r="J8">
            <v>57925</v>
          </cell>
          <cell r="L8">
            <v>56042.2</v>
          </cell>
          <cell r="N8">
            <v>-1882.8000000000029</v>
          </cell>
        </row>
        <row r="9">
          <cell r="B9" t="str">
            <v>MATERIALES Y SUMINISTROS</v>
          </cell>
          <cell r="D9">
            <v>3673</v>
          </cell>
          <cell r="F9">
            <v>138</v>
          </cell>
          <cell r="H9">
            <v>1096.7</v>
          </cell>
          <cell r="J9">
            <v>2714.3</v>
          </cell>
          <cell r="L9">
            <v>2345.1999999999998</v>
          </cell>
          <cell r="N9">
            <v>-369.10000000000036</v>
          </cell>
        </row>
        <row r="10">
          <cell r="B10" t="str">
            <v>SERVICIOS GENERALES</v>
          </cell>
          <cell r="D10">
            <v>15800</v>
          </cell>
          <cell r="F10">
            <v>4211.8</v>
          </cell>
          <cell r="H10">
            <v>1933.1</v>
          </cell>
          <cell r="J10">
            <v>18078.7</v>
          </cell>
          <cell r="L10">
            <v>17147.3</v>
          </cell>
          <cell r="N10">
            <v>-931.40000000000146</v>
          </cell>
        </row>
        <row r="11">
          <cell r="B11" t="str">
            <v>BIENES MUEBLES E INMUEBLES</v>
          </cell>
          <cell r="D11">
            <v>422</v>
          </cell>
          <cell r="F11">
            <v>29.7</v>
          </cell>
          <cell r="H11">
            <v>29.7</v>
          </cell>
          <cell r="J11">
            <v>422</v>
          </cell>
          <cell r="L11">
            <v>340.4</v>
          </cell>
          <cell r="N11">
            <v>-81.600000000000023</v>
          </cell>
        </row>
        <row r="12">
          <cell r="D12" t="str">
            <v>__________</v>
          </cell>
          <cell r="F12" t="str">
            <v>__________</v>
          </cell>
          <cell r="H12" t="str">
            <v>__________</v>
          </cell>
          <cell r="J12" t="str">
            <v>__________</v>
          </cell>
          <cell r="L12" t="str">
            <v>__________</v>
          </cell>
          <cell r="N12" t="str">
            <v>__________</v>
          </cell>
        </row>
        <row r="13">
          <cell r="B13" t="str">
            <v xml:space="preserve">         T O T A L</v>
          </cell>
          <cell r="D13">
            <v>79140</v>
          </cell>
          <cell r="F13">
            <v>6568.0999999999995</v>
          </cell>
          <cell r="H13">
            <v>6568.0999999999995</v>
          </cell>
          <cell r="J13">
            <v>79140</v>
          </cell>
          <cell r="L13">
            <v>75875.099999999991</v>
          </cell>
          <cell r="N13">
            <v>-3264.9000000000087</v>
          </cell>
        </row>
        <row r="14">
          <cell r="D14" t="str">
            <v>==========</v>
          </cell>
          <cell r="F14" t="str">
            <v>==========</v>
          </cell>
          <cell r="H14" t="str">
            <v>==========</v>
          </cell>
          <cell r="J14" t="str">
            <v>==========</v>
          </cell>
          <cell r="L14" t="str">
            <v>==========</v>
          </cell>
          <cell r="N14" t="str">
            <v>==========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CCOA-5A"/>
    </sheetNames>
    <sheetDataSet>
      <sheetData sheetId="0"/>
      <sheetData sheetId="1">
        <row r="1">
          <cell r="B1" t="str">
            <v>COMPARATIVO DE EGRESOS POR EJE RECTOR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3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EJE RECTOR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 xml:space="preserve">  EJERCIDO</v>
          </cell>
          <cell r="N6" t="str">
            <v>IMPORTE</v>
          </cell>
        </row>
        <row r="7">
          <cell r="B7" t="str">
            <v xml:space="preserve">Desarrollo Económico y Empleo </v>
          </cell>
          <cell r="D7">
            <v>20398.8</v>
          </cell>
          <cell r="F7">
            <v>1852.6</v>
          </cell>
          <cell r="H7">
            <v>368.8</v>
          </cell>
          <cell r="J7">
            <v>21882.6</v>
          </cell>
          <cell r="L7">
            <v>20630.900000000001</v>
          </cell>
          <cell r="N7">
            <v>-1251.6999999999971</v>
          </cell>
        </row>
        <row r="8">
          <cell r="B8" t="str">
            <v xml:space="preserve">Desarrollo Regional </v>
          </cell>
          <cell r="D8">
            <v>12599</v>
          </cell>
          <cell r="F8">
            <v>2264.4</v>
          </cell>
          <cell r="H8">
            <v>387.3</v>
          </cell>
          <cell r="J8">
            <v>14476.1</v>
          </cell>
          <cell r="L8">
            <v>14092.7</v>
          </cell>
          <cell r="N8">
            <v>-383.39999999999964</v>
          </cell>
        </row>
        <row r="9">
          <cell r="B9" t="str">
            <v xml:space="preserve">Desarrollo Urbano Sustentable </v>
          </cell>
          <cell r="D9">
            <v>73987.100000000006</v>
          </cell>
          <cell r="F9">
            <v>5791.9</v>
          </cell>
          <cell r="H9">
            <v>5088.7</v>
          </cell>
          <cell r="J9">
            <v>74690.3</v>
          </cell>
          <cell r="L9">
            <v>71497.7</v>
          </cell>
          <cell r="N9">
            <v>-3192.6000000000058</v>
          </cell>
        </row>
        <row r="10">
          <cell r="D10" t="str">
            <v>_________</v>
          </cell>
          <cell r="F10" t="str">
            <v>_________</v>
          </cell>
          <cell r="H10" t="str">
            <v>_________</v>
          </cell>
          <cell r="J10" t="str">
            <v>_________</v>
          </cell>
          <cell r="L10" t="str">
            <v>_________</v>
          </cell>
          <cell r="N10" t="str">
            <v>_________</v>
          </cell>
        </row>
        <row r="11">
          <cell r="B11" t="str">
            <v xml:space="preserve">         T O T A L</v>
          </cell>
          <cell r="D11">
            <v>106984.90000000001</v>
          </cell>
          <cell r="F11">
            <v>9908.9</v>
          </cell>
          <cell r="H11">
            <v>5844.8</v>
          </cell>
          <cell r="J11">
            <v>111049</v>
          </cell>
          <cell r="L11">
            <v>106221.3</v>
          </cell>
          <cell r="N11">
            <v>-4827.7000000000025</v>
          </cell>
        </row>
        <row r="12">
          <cell r="D12" t="str">
            <v>========</v>
          </cell>
          <cell r="F12" t="str">
            <v>========</v>
          </cell>
          <cell r="H12" t="str">
            <v>========</v>
          </cell>
          <cell r="J12" t="str">
            <v>========</v>
          </cell>
          <cell r="L12" t="str">
            <v>========</v>
          </cell>
          <cell r="N12" t="str">
            <v>========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 POS FINAN"/>
      <sheetName val="EDO_RESULTADOS"/>
      <sheetName val="EDO MOD AL PATRIMONIO"/>
      <sheetName val="COMP_INGRESOS"/>
      <sheetName val="COMP_EGR X CAP"/>
      <sheetName val="AVANCE OPERATIVO"/>
      <sheetName val="PLAZAS"/>
      <sheetName val="Hoja2 (3)"/>
      <sheetName val="Hoja2 (2)"/>
      <sheetName val="COMP_INGRESOS (2006)"/>
      <sheetName val="FLUJO DE EFECTIVO (2)"/>
      <sheetName val="COMP_INGRESOS (2007)"/>
      <sheetName val="PLAZAS (2)"/>
      <sheetName val="% DE OPERACION"/>
      <sheetName val="ESTADÍSTICA (2)"/>
      <sheetName val="Hoja2 (4)"/>
    </sheetNames>
    <sheetDataSet>
      <sheetData sheetId="0">
        <row r="2">
          <cell r="B2" t="str">
            <v>ESTADO DE POSICIÓN FINANCIERA</v>
          </cell>
        </row>
        <row r="3">
          <cell r="B3" t="str">
            <v>Al 31 DE DICIEMBRE DE 2008</v>
          </cell>
        </row>
        <row r="4">
          <cell r="B4" t="str">
            <v>(Miles de Pesos)</v>
          </cell>
        </row>
        <row r="6">
          <cell r="B6" t="str">
            <v>C U E N T A</v>
          </cell>
          <cell r="E6" t="str">
            <v>2 0 0 8</v>
          </cell>
          <cell r="G6" t="str">
            <v>2 0 0 7</v>
          </cell>
          <cell r="I6" t="str">
            <v>VARIACIÓN</v>
          </cell>
          <cell r="L6" t="str">
            <v xml:space="preserve">C U E N T A </v>
          </cell>
          <cell r="N6" t="str">
            <v>2 0 0 8</v>
          </cell>
          <cell r="P6" t="str">
            <v>2 0 0 7</v>
          </cell>
          <cell r="R6" t="str">
            <v>VARIACIÓN</v>
          </cell>
        </row>
        <row r="8">
          <cell r="B8" t="str">
            <v xml:space="preserve">A C T I V O </v>
          </cell>
          <cell r="C8" t="str">
            <v xml:space="preserve">A C T I V O </v>
          </cell>
          <cell r="K8" t="str">
            <v xml:space="preserve">P A S I V O </v>
          </cell>
          <cell r="L8" t="str">
            <v>A CORTO PLAZO</v>
          </cell>
        </row>
        <row r="9">
          <cell r="B9" t="str">
            <v>CIRCULANTE</v>
          </cell>
          <cell r="C9" t="str">
            <v>Fondo Fijo de Caja</v>
          </cell>
          <cell r="E9">
            <v>15</v>
          </cell>
          <cell r="G9">
            <v>2.5</v>
          </cell>
          <cell r="I9">
            <v>12.5</v>
          </cell>
          <cell r="K9" t="str">
            <v xml:space="preserve">P A S I V O </v>
          </cell>
          <cell r="L9" t="str">
            <v>Cuentas por Pagar</v>
          </cell>
          <cell r="N9">
            <v>41925.199999999997</v>
          </cell>
          <cell r="P9">
            <v>8550.7000000000007</v>
          </cell>
          <cell r="R9">
            <v>33374.5</v>
          </cell>
        </row>
        <row r="10">
          <cell r="C10" t="str">
            <v>Bancos</v>
          </cell>
          <cell r="E10">
            <v>12594.4</v>
          </cell>
          <cell r="G10">
            <v>20205.900000000001</v>
          </cell>
          <cell r="I10">
            <v>-7611.5000000000018</v>
          </cell>
          <cell r="L10" t="str">
            <v>Depósitos en Garantía</v>
          </cell>
          <cell r="N10">
            <v>41.6</v>
          </cell>
          <cell r="P10">
            <v>8550.7000000000007</v>
          </cell>
          <cell r="R10">
            <v>41.6</v>
          </cell>
        </row>
        <row r="11">
          <cell r="C11" t="str">
            <v>Inversiones en Instituciones Financieras</v>
          </cell>
          <cell r="E11">
            <v>54327.5</v>
          </cell>
          <cell r="G11">
            <v>9089.6</v>
          </cell>
          <cell r="I11">
            <v>45237.9</v>
          </cell>
          <cell r="L11" t="str">
            <v>Retenciones a Favor de Terceros por Pagar</v>
          </cell>
          <cell r="N11">
            <v>884.9</v>
          </cell>
          <cell r="P11">
            <v>609.70000000000005</v>
          </cell>
          <cell r="R11">
            <v>275.19999999999993</v>
          </cell>
        </row>
        <row r="12">
          <cell r="C12" t="str">
            <v>Deudores Diversos</v>
          </cell>
          <cell r="E12">
            <v>68996.5</v>
          </cell>
          <cell r="G12">
            <v>38429.300000000003</v>
          </cell>
          <cell r="I12">
            <v>30567.199999999997</v>
          </cell>
        </row>
        <row r="13">
          <cell r="C13" t="str">
            <v>Anticipo a Proveedores</v>
          </cell>
          <cell r="E13">
            <v>1420.3</v>
          </cell>
          <cell r="G13">
            <v>54.3</v>
          </cell>
          <cell r="I13">
            <v>1366</v>
          </cell>
        </row>
        <row r="14">
          <cell r="C14" t="str">
            <v>Inventario para Ventas</v>
          </cell>
          <cell r="E14">
            <v>54.3</v>
          </cell>
          <cell r="G14">
            <v>169.2</v>
          </cell>
          <cell r="I14">
            <v>-169.2</v>
          </cell>
        </row>
        <row r="15">
          <cell r="C15" t="str">
            <v>Estimación para Cuentas Incobrables</v>
          </cell>
          <cell r="E15">
            <v>169.2</v>
          </cell>
          <cell r="G15">
            <v>14.5</v>
          </cell>
          <cell r="I15">
            <v>0</v>
          </cell>
        </row>
        <row r="16">
          <cell r="C16" t="str">
            <v>Mercancías en Tránsito</v>
          </cell>
          <cell r="E16">
            <v>18894.400000000001</v>
          </cell>
          <cell r="G16">
            <v>14.5</v>
          </cell>
          <cell r="I16" t="str">
            <v>_</v>
          </cell>
          <cell r="N16" t="str">
            <v>_</v>
          </cell>
          <cell r="P16" t="str">
            <v>_</v>
          </cell>
          <cell r="R16" t="str">
            <v>_</v>
          </cell>
        </row>
        <row r="17">
          <cell r="C17" t="str">
            <v xml:space="preserve">    TOTAL CIRCULANTE</v>
          </cell>
          <cell r="E17" t="str">
            <v>_</v>
          </cell>
          <cell r="G17" t="str">
            <v>_</v>
          </cell>
          <cell r="I17" t="str">
            <v>_</v>
          </cell>
          <cell r="L17" t="str">
            <v xml:space="preserve">    TOTAL A CORTO PLAZO</v>
          </cell>
          <cell r="N17" t="str">
            <v>_</v>
          </cell>
          <cell r="P17" t="str">
            <v>_</v>
          </cell>
          <cell r="R17" t="str">
            <v>_</v>
          </cell>
        </row>
        <row r="18">
          <cell r="B18" t="str">
            <v xml:space="preserve">    TOTAL CIRCULANTE</v>
          </cell>
          <cell r="C18" t="str">
            <v xml:space="preserve">    TOTAL CIRCULANTE</v>
          </cell>
          <cell r="E18">
            <v>156248.09999999998</v>
          </cell>
          <cell r="G18">
            <v>67965.3</v>
          </cell>
          <cell r="I18">
            <v>88282.799999999974</v>
          </cell>
          <cell r="K18" t="str">
            <v xml:space="preserve">    TOTAL A CORTO PLAZO</v>
          </cell>
          <cell r="L18" t="str">
            <v xml:space="preserve">    TOTAL A CORTO PLAZO</v>
          </cell>
          <cell r="N18">
            <v>42851.7</v>
          </cell>
          <cell r="P18">
            <v>9160.4000000000015</v>
          </cell>
          <cell r="R18">
            <v>33691.299999999996</v>
          </cell>
        </row>
        <row r="19">
          <cell r="E19" t="str">
            <v>-</v>
          </cell>
          <cell r="G19" t="str">
            <v>-</v>
          </cell>
          <cell r="I19" t="str">
            <v>-</v>
          </cell>
          <cell r="N19" t="str">
            <v>-</v>
          </cell>
          <cell r="P19" t="str">
            <v>-</v>
          </cell>
          <cell r="R19" t="str">
            <v>-</v>
          </cell>
        </row>
        <row r="20">
          <cell r="B20" t="str">
            <v>FIJO</v>
          </cell>
          <cell r="C20" t="str">
            <v>Bienes Muebles</v>
          </cell>
          <cell r="E20">
            <v>50357.1</v>
          </cell>
          <cell r="G20">
            <v>50357.1</v>
          </cell>
          <cell r="I20">
            <v>0</v>
          </cell>
        </row>
        <row r="21">
          <cell r="B21" t="str">
            <v>FIJO</v>
          </cell>
          <cell r="C21" t="str">
            <v>Bienes Muebles</v>
          </cell>
          <cell r="E21">
            <v>29670</v>
          </cell>
          <cell r="G21">
            <v>50357.1</v>
          </cell>
          <cell r="I21">
            <v>-20687.099999999999</v>
          </cell>
        </row>
        <row r="22">
          <cell r="C22" t="str">
            <v>Bienes Inmuebles</v>
          </cell>
          <cell r="E22">
            <v>89600.5</v>
          </cell>
          <cell r="G22">
            <v>89600.5</v>
          </cell>
          <cell r="I22">
            <v>0</v>
          </cell>
        </row>
        <row r="23">
          <cell r="C23" t="str">
            <v>Revaluación de Bienes Muebles</v>
          </cell>
          <cell r="E23">
            <v>89600.5</v>
          </cell>
          <cell r="G23">
            <v>12456.5</v>
          </cell>
          <cell r="I23">
            <v>-12456.5</v>
          </cell>
        </row>
        <row r="24">
          <cell r="C24" t="str">
            <v>Revaluación de Bienes Inmuebles</v>
          </cell>
          <cell r="E24">
            <v>56095.5</v>
          </cell>
          <cell r="G24">
            <v>56095.5</v>
          </cell>
          <cell r="I24">
            <v>0</v>
          </cell>
        </row>
        <row r="25">
          <cell r="C25" t="str">
            <v>Depreciación Acumulada de Bienes Muebles</v>
          </cell>
          <cell r="E25">
            <v>56095.5</v>
          </cell>
          <cell r="G25">
            <v>-27805.4</v>
          </cell>
          <cell r="I25">
            <v>27805.4</v>
          </cell>
        </row>
        <row r="26">
          <cell r="C26" t="str">
            <v>Depreciación Acumulada de Bienes Inmuebles</v>
          </cell>
          <cell r="E26">
            <v>-31040.799999999999</v>
          </cell>
          <cell r="G26">
            <v>-28904.1</v>
          </cell>
          <cell r="I26">
            <v>-2136.7000000000007</v>
          </cell>
        </row>
        <row r="27">
          <cell r="C27" t="str">
            <v>Depreciación Revaluada de Bienes Muebles</v>
          </cell>
          <cell r="E27">
            <v>-28904.1</v>
          </cell>
          <cell r="G27">
            <v>-9852.7999999999993</v>
          </cell>
          <cell r="I27">
            <v>9852.7999999999993</v>
          </cell>
        </row>
        <row r="28">
          <cell r="C28" t="str">
            <v>Depreciación Revaluada de Bienes Inmuebles</v>
          </cell>
          <cell r="E28">
            <v>-18054.7</v>
          </cell>
          <cell r="G28">
            <v>-18054.7</v>
          </cell>
          <cell r="I28">
            <v>0</v>
          </cell>
          <cell r="N28" t="str">
            <v>-</v>
          </cell>
          <cell r="P28" t="str">
            <v>-</v>
          </cell>
          <cell r="R28" t="str">
            <v>-</v>
          </cell>
        </row>
        <row r="29">
          <cell r="C29" t="str">
            <v>Depreciación Revaluada de Bienes Inmuebles</v>
          </cell>
          <cell r="E29" t="str">
            <v>_</v>
          </cell>
          <cell r="G29" t="str">
            <v>_</v>
          </cell>
          <cell r="I29" t="str">
            <v>_</v>
          </cell>
          <cell r="L29" t="str">
            <v xml:space="preserve">    TOTAL PASIVO</v>
          </cell>
          <cell r="N29" t="str">
            <v>-</v>
          </cell>
          <cell r="P29" t="str">
            <v>-</v>
          </cell>
          <cell r="R29" t="str">
            <v>-</v>
          </cell>
        </row>
        <row r="30">
          <cell r="C30" t="str">
            <v xml:space="preserve">    TOTAL FIJO</v>
          </cell>
          <cell r="E30">
            <v>126270.50000000001</v>
          </cell>
          <cell r="G30">
            <v>123892.60000000002</v>
          </cell>
          <cell r="I30">
            <v>2377.8999999999942</v>
          </cell>
          <cell r="L30" t="str">
            <v xml:space="preserve">    TOTAL PASIVO</v>
          </cell>
          <cell r="N30">
            <v>42851.7</v>
          </cell>
          <cell r="P30">
            <v>9160.4000000000015</v>
          </cell>
          <cell r="R30">
            <v>33691.299999999996</v>
          </cell>
        </row>
        <row r="31">
          <cell r="B31" t="str">
            <v xml:space="preserve">    TOTAL FIJO</v>
          </cell>
          <cell r="E31" t="str">
            <v>-</v>
          </cell>
          <cell r="G31" t="str">
            <v>-</v>
          </cell>
          <cell r="I31" t="str">
            <v>-</v>
          </cell>
          <cell r="K31" t="str">
            <v xml:space="preserve">    TOTAL PASIVO</v>
          </cell>
          <cell r="N31" t="str">
            <v>-</v>
          </cell>
          <cell r="P31" t="str">
            <v>-</v>
          </cell>
          <cell r="R31" t="str">
            <v>-</v>
          </cell>
        </row>
        <row r="32">
          <cell r="B32" t="str">
            <v>OTROS ACTIVOS</v>
          </cell>
          <cell r="C32" t="str">
            <v>Construcciones en Proceso</v>
          </cell>
          <cell r="E32" t="str">
            <v>-</v>
          </cell>
          <cell r="G32" t="str">
            <v>-</v>
          </cell>
          <cell r="I32" t="str">
            <v>-</v>
          </cell>
          <cell r="K32" t="str">
            <v>PATRIMONIO</v>
          </cell>
          <cell r="L32" t="str">
            <v>Patrimonio</v>
          </cell>
          <cell r="N32" t="str">
            <v>-</v>
          </cell>
          <cell r="P32" t="str">
            <v>-</v>
          </cell>
          <cell r="R32" t="str">
            <v>-</v>
          </cell>
        </row>
        <row r="33">
          <cell r="B33" t="str">
            <v>OTROS ACTIVOS</v>
          </cell>
          <cell r="C33" t="str">
            <v>Construcciones en Proceso</v>
          </cell>
          <cell r="E33">
            <v>60484.4</v>
          </cell>
          <cell r="G33">
            <v>17592.400000000001</v>
          </cell>
          <cell r="I33">
            <v>42892</v>
          </cell>
          <cell r="K33" t="str">
            <v>PATRIMONIO</v>
          </cell>
          <cell r="L33" t="str">
            <v>Patrimonio</v>
          </cell>
          <cell r="N33">
            <v>90603.3</v>
          </cell>
          <cell r="P33">
            <v>106128.9</v>
          </cell>
          <cell r="R33">
            <v>-15525.599999999991</v>
          </cell>
        </row>
        <row r="34">
          <cell r="B34" t="str">
            <v>OTROS ACTIVOS</v>
          </cell>
          <cell r="C34" t="str">
            <v>Depósitos en Garantía</v>
          </cell>
          <cell r="E34">
            <v>1305.5</v>
          </cell>
          <cell r="G34">
            <v>26.9</v>
          </cell>
          <cell r="I34">
            <v>-26.9</v>
          </cell>
          <cell r="K34" t="str">
            <v>PATRIMONIO</v>
          </cell>
          <cell r="L34" t="str">
            <v>Resultado de Ejercicios Anteriores</v>
          </cell>
          <cell r="N34">
            <v>26128.799999999999</v>
          </cell>
          <cell r="P34">
            <v>795.6</v>
          </cell>
          <cell r="R34">
            <v>25333.200000000001</v>
          </cell>
        </row>
        <row r="35">
          <cell r="C35" t="str">
            <v>Gastos de Instalación</v>
          </cell>
          <cell r="E35">
            <v>17592.400000000001</v>
          </cell>
          <cell r="G35">
            <v>1305.5</v>
          </cell>
          <cell r="I35">
            <v>-1305.5</v>
          </cell>
          <cell r="L35" t="str">
            <v xml:space="preserve">Resultado del Ejercicio </v>
          </cell>
          <cell r="N35">
            <v>130335.7</v>
          </cell>
          <cell r="P35">
            <v>26094.3</v>
          </cell>
          <cell r="R35">
            <v>104241.4</v>
          </cell>
        </row>
        <row r="36">
          <cell r="C36" t="str">
            <v>Amortización Acumulada de Gastos de Instalación</v>
          </cell>
          <cell r="E36">
            <v>26.9</v>
          </cell>
          <cell r="G36">
            <v>-580</v>
          </cell>
          <cell r="I36">
            <v>580</v>
          </cell>
          <cell r="L36" t="str">
            <v>Superávit por Revaluación</v>
          </cell>
          <cell r="N36">
            <v>53300.5</v>
          </cell>
          <cell r="P36">
            <v>68114.3</v>
          </cell>
          <cell r="R36">
            <v>-14813.800000000003</v>
          </cell>
        </row>
        <row r="37">
          <cell r="C37" t="str">
            <v>Pagos Anticipados</v>
          </cell>
          <cell r="E37">
            <v>217</v>
          </cell>
          <cell r="G37">
            <v>90.8</v>
          </cell>
          <cell r="I37">
            <v>126.2</v>
          </cell>
          <cell r="L37" t="str">
            <v xml:space="preserve">Resultado del Ejercicio </v>
          </cell>
          <cell r="N37">
            <v>26094.3</v>
          </cell>
          <cell r="P37">
            <v>26094.3</v>
          </cell>
          <cell r="R37">
            <v>0</v>
          </cell>
        </row>
        <row r="38">
          <cell r="C38" t="str">
            <v>Amortización Acumulada de Gastos de Instalación</v>
          </cell>
          <cell r="E38" t="str">
            <v>_</v>
          </cell>
          <cell r="G38" t="str">
            <v>_</v>
          </cell>
          <cell r="I38" t="str">
            <v>_</v>
          </cell>
          <cell r="L38" t="str">
            <v>Superávit por Revaluación</v>
          </cell>
          <cell r="N38" t="str">
            <v>_</v>
          </cell>
          <cell r="P38" t="str">
            <v>_</v>
          </cell>
          <cell r="R38" t="str">
            <v>_</v>
          </cell>
        </row>
        <row r="39">
          <cell r="C39" t="str">
            <v>TOTAL OTROS ACTIVOS</v>
          </cell>
          <cell r="E39">
            <v>60701.4</v>
          </cell>
          <cell r="G39">
            <v>18435.600000000002</v>
          </cell>
          <cell r="I39">
            <v>42265.8</v>
          </cell>
          <cell r="L39" t="str">
            <v xml:space="preserve">    TOTAL PATRIMONIO</v>
          </cell>
          <cell r="N39">
            <v>300368.3</v>
          </cell>
          <cell r="P39">
            <v>201133.09999999998</v>
          </cell>
          <cell r="R39">
            <v>99235.200000000012</v>
          </cell>
        </row>
        <row r="40">
          <cell r="C40" t="str">
            <v xml:space="preserve">    TOTAL ACTIVO</v>
          </cell>
          <cell r="E40" t="str">
            <v>_</v>
          </cell>
          <cell r="G40" t="str">
            <v>_</v>
          </cell>
          <cell r="I40" t="str">
            <v>_</v>
          </cell>
          <cell r="L40" t="str">
            <v xml:space="preserve">    TOTAL PASIVO Y PATRIMONIO</v>
          </cell>
          <cell r="N40" t="str">
            <v>_</v>
          </cell>
          <cell r="P40" t="str">
            <v>_</v>
          </cell>
          <cell r="R40" t="str">
            <v>_</v>
          </cell>
        </row>
        <row r="41">
          <cell r="B41" t="str">
            <v xml:space="preserve">    TOTAL DIFERIDO</v>
          </cell>
          <cell r="C41" t="str">
            <v xml:space="preserve">    TOTAL ACTIVO</v>
          </cell>
          <cell r="E41">
            <v>343220</v>
          </cell>
          <cell r="G41">
            <v>210293.50000000003</v>
          </cell>
          <cell r="I41">
            <v>132926.49999999997</v>
          </cell>
          <cell r="K41" t="str">
            <v xml:space="preserve">    TOTAL PATRIMONIO</v>
          </cell>
          <cell r="L41" t="str">
            <v xml:space="preserve">    TOTAL PASIVO Y PATRIMONIO</v>
          </cell>
          <cell r="N41">
            <v>343220</v>
          </cell>
          <cell r="P41">
            <v>210293.49999999997</v>
          </cell>
          <cell r="R41">
            <v>132926.50000000003</v>
          </cell>
        </row>
        <row r="42">
          <cell r="E42" t="str">
            <v>=</v>
          </cell>
          <cell r="G42" t="str">
            <v>=</v>
          </cell>
          <cell r="I42" t="str">
            <v>=</v>
          </cell>
          <cell r="N42" t="str">
            <v>=</v>
          </cell>
          <cell r="P42" t="str">
            <v>=</v>
          </cell>
          <cell r="R42" t="str">
            <v>=</v>
          </cell>
        </row>
        <row r="43">
          <cell r="B43" t="str">
            <v xml:space="preserve">    TOTAL ACTIVO</v>
          </cell>
          <cell r="E43">
            <v>210293.50000000003</v>
          </cell>
          <cell r="G43">
            <v>210293.50000000003</v>
          </cell>
          <cell r="I43">
            <v>0</v>
          </cell>
          <cell r="K43" t="str">
            <v xml:space="preserve">    TOTAL PASIVO Y PATRIMONIO</v>
          </cell>
          <cell r="N43">
            <v>210293.49999999997</v>
          </cell>
          <cell r="P43">
            <v>210293.49999999997</v>
          </cell>
          <cell r="R43">
            <v>0</v>
          </cell>
        </row>
        <row r="44">
          <cell r="B44" t="str">
            <v>* FUENTE: Elaboración propia OSFEM.</v>
          </cell>
          <cell r="E44" t="str">
            <v>=</v>
          </cell>
          <cell r="G44" t="str">
            <v>=</v>
          </cell>
          <cell r="I44" t="str">
            <v>=</v>
          </cell>
          <cell r="N44" t="str">
            <v>=</v>
          </cell>
          <cell r="P44" t="str">
            <v>=</v>
          </cell>
          <cell r="R44" t="str">
            <v>=</v>
          </cell>
        </row>
        <row r="45">
          <cell r="B45" t="str">
            <v>* FUENTE: Elaboración propia OSFEM.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84"/>
  <sheetViews>
    <sheetView showGridLines="0" tabSelected="1" topLeftCell="A46" zoomScaleNormal="100" zoomScaleSheetLayoutView="100" workbookViewId="0">
      <pane xSplit="2" topLeftCell="C1" activePane="topRight" state="frozen"/>
      <selection activeCell="A8" sqref="A8"/>
      <selection pane="topRight" activeCell="M59" sqref="M59:O64"/>
    </sheetView>
  </sheetViews>
  <sheetFormatPr baseColWidth="10" defaultColWidth="11.42578125" defaultRowHeight="12.75"/>
  <cols>
    <col min="1" max="1" width="45.28515625" style="3" customWidth="1"/>
    <col min="2" max="2" width="5.7109375" style="3" customWidth="1"/>
    <col min="3" max="3" width="20.7109375" style="3" customWidth="1"/>
    <col min="4" max="4" width="20.7109375" style="24" customWidth="1"/>
    <col min="5" max="5" width="5.28515625" style="3" customWidth="1"/>
    <col min="6" max="6" width="52.28515625" style="3" customWidth="1"/>
    <col min="7" max="7" width="2.7109375" style="3" customWidth="1"/>
    <col min="8" max="8" width="20.7109375" style="3" customWidth="1"/>
    <col min="9" max="9" width="20.7109375" style="24" customWidth="1"/>
    <col min="10" max="10" width="3" style="3" customWidth="1"/>
    <col min="11" max="11" width="4" style="3" customWidth="1"/>
    <col min="12" max="12" width="18.140625" style="3" bestFit="1" customWidth="1"/>
    <col min="13" max="14" width="16.5703125" style="3" bestFit="1" customWidth="1"/>
    <col min="15" max="16384" width="11.42578125" style="3"/>
  </cols>
  <sheetData>
    <row r="1" spans="1:13">
      <c r="A1" s="27"/>
      <c r="B1" s="28"/>
      <c r="C1" s="29"/>
      <c r="D1" s="28"/>
      <c r="E1" s="30"/>
      <c r="F1" s="28"/>
      <c r="G1" s="28"/>
      <c r="H1" s="29"/>
      <c r="I1" s="28"/>
      <c r="J1" s="28"/>
      <c r="K1" s="1"/>
    </row>
    <row r="2" spans="1:13" ht="17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"/>
    </row>
    <row r="3" spans="1:13" ht="15">
      <c r="A3" s="104" t="s">
        <v>64</v>
      </c>
      <c r="B3" s="104"/>
      <c r="C3" s="104"/>
      <c r="D3" s="104"/>
      <c r="E3" s="104"/>
      <c r="F3" s="104"/>
      <c r="G3" s="104"/>
      <c r="H3" s="104"/>
      <c r="I3" s="104"/>
      <c r="J3" s="104"/>
      <c r="K3" s="1"/>
    </row>
    <row r="4" spans="1:13" ht="14.25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1"/>
    </row>
    <row r="5" spans="1:1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"/>
    </row>
    <row r="6" spans="1:13" ht="13.5" thickBot="1">
      <c r="A6" s="31"/>
      <c r="B6" s="31"/>
      <c r="C6" s="32"/>
      <c r="D6" s="31"/>
      <c r="E6" s="33"/>
      <c r="F6" s="31"/>
      <c r="G6" s="31"/>
      <c r="H6" s="32"/>
      <c r="I6" s="31"/>
      <c r="J6" s="28"/>
      <c r="K6" s="1"/>
    </row>
    <row r="7" spans="1:13" ht="13.5" thickBot="1">
      <c r="A7" s="107" t="s">
        <v>1</v>
      </c>
      <c r="B7" s="108"/>
      <c r="C7" s="111">
        <v>2025</v>
      </c>
      <c r="D7" s="112"/>
      <c r="E7" s="113"/>
      <c r="F7" s="108" t="s">
        <v>1</v>
      </c>
      <c r="G7" s="115"/>
      <c r="H7" s="111">
        <v>2025</v>
      </c>
      <c r="I7" s="117"/>
      <c r="J7" s="34"/>
      <c r="K7" s="2"/>
    </row>
    <row r="8" spans="1:13" ht="13.5" thickBot="1">
      <c r="A8" s="109"/>
      <c r="B8" s="110"/>
      <c r="C8" s="35" t="s">
        <v>2</v>
      </c>
      <c r="D8" s="35" t="s">
        <v>3</v>
      </c>
      <c r="E8" s="114"/>
      <c r="F8" s="110"/>
      <c r="G8" s="116"/>
      <c r="H8" s="35" t="s">
        <v>2</v>
      </c>
      <c r="I8" s="102" t="s">
        <v>3</v>
      </c>
      <c r="J8" s="34"/>
      <c r="K8" s="2"/>
    </row>
    <row r="9" spans="1:13" ht="9.75" customHeight="1">
      <c r="A9" s="36"/>
      <c r="B9" s="37"/>
      <c r="C9" s="38"/>
      <c r="D9" s="38"/>
      <c r="E9" s="39"/>
      <c r="F9" s="37"/>
      <c r="G9" s="37"/>
      <c r="H9" s="38"/>
      <c r="I9" s="37"/>
      <c r="J9" s="40"/>
      <c r="K9" s="1"/>
    </row>
    <row r="10" spans="1:13">
      <c r="A10" s="118" t="s">
        <v>4</v>
      </c>
      <c r="B10" s="119"/>
      <c r="C10" s="41"/>
      <c r="D10" s="41"/>
      <c r="E10" s="42"/>
      <c r="F10" s="119" t="s">
        <v>5</v>
      </c>
      <c r="G10" s="119"/>
      <c r="H10" s="43"/>
      <c r="I10" s="44"/>
      <c r="J10" s="45"/>
      <c r="K10" s="1"/>
    </row>
    <row r="11" spans="1:13" ht="6.75" customHeight="1">
      <c r="A11" s="46"/>
      <c r="B11" s="44"/>
      <c r="C11" s="47"/>
      <c r="D11" s="47"/>
      <c r="E11" s="42"/>
      <c r="F11" s="48"/>
      <c r="G11" s="44"/>
      <c r="H11" s="43"/>
      <c r="I11" s="44"/>
      <c r="J11" s="45"/>
      <c r="K11" s="1"/>
    </row>
    <row r="12" spans="1:13">
      <c r="A12" s="120" t="s">
        <v>6</v>
      </c>
      <c r="B12" s="121"/>
      <c r="C12" s="47"/>
      <c r="D12" s="47"/>
      <c r="E12" s="42"/>
      <c r="F12" s="121" t="s">
        <v>7</v>
      </c>
      <c r="G12" s="121"/>
      <c r="H12" s="47"/>
      <c r="I12" s="49"/>
      <c r="J12" s="45"/>
      <c r="K12" s="1"/>
      <c r="L12" s="4"/>
    </row>
    <row r="13" spans="1:13" ht="5.25" customHeight="1">
      <c r="A13" s="50"/>
      <c r="B13" s="51"/>
      <c r="C13" s="47"/>
      <c r="D13" s="47"/>
      <c r="E13" s="42"/>
      <c r="F13" s="52"/>
      <c r="G13" s="51"/>
      <c r="H13" s="47"/>
      <c r="I13" s="49"/>
      <c r="J13" s="45"/>
      <c r="K13" s="1"/>
    </row>
    <row r="14" spans="1:13">
      <c r="A14" s="122" t="s">
        <v>8</v>
      </c>
      <c r="B14" s="123"/>
      <c r="C14" s="54">
        <f>33000+460431.43+530987078.81</f>
        <v>531480510.24000001</v>
      </c>
      <c r="D14" s="54">
        <f>33000+12973216.73+614456807.67</f>
        <v>627463024.39999998</v>
      </c>
      <c r="E14" s="55"/>
      <c r="F14" s="123" t="s">
        <v>9</v>
      </c>
      <c r="G14" s="123"/>
      <c r="H14" s="56">
        <f>11933.41+879080.42</f>
        <v>891013.83000000007</v>
      </c>
      <c r="I14" s="56">
        <f>7749759.12+2503753.06+4356671.89</f>
        <v>14610184.07</v>
      </c>
      <c r="J14" s="45"/>
      <c r="K14" s="6"/>
      <c r="L14" s="7"/>
      <c r="M14" s="7"/>
    </row>
    <row r="15" spans="1:13">
      <c r="A15" s="122" t="s">
        <v>10</v>
      </c>
      <c r="B15" s="123"/>
      <c r="C15" s="57">
        <v>260.97000000000003</v>
      </c>
      <c r="D15" s="57">
        <v>110218.52</v>
      </c>
      <c r="E15" s="55"/>
      <c r="F15" s="123" t="s">
        <v>11</v>
      </c>
      <c r="G15" s="123"/>
      <c r="H15" s="56">
        <v>0</v>
      </c>
      <c r="I15" s="56">
        <v>0</v>
      </c>
      <c r="J15" s="45"/>
      <c r="K15" s="1"/>
      <c r="L15" s="7"/>
      <c r="M15" s="7"/>
    </row>
    <row r="16" spans="1:13" s="9" customFormat="1">
      <c r="A16" s="122" t="s">
        <v>12</v>
      </c>
      <c r="B16" s="123"/>
      <c r="C16" s="57">
        <v>0</v>
      </c>
      <c r="D16" s="57">
        <v>0</v>
      </c>
      <c r="E16" s="58"/>
      <c r="F16" s="123" t="s">
        <v>13</v>
      </c>
      <c r="G16" s="123"/>
      <c r="H16" s="56">
        <v>0</v>
      </c>
      <c r="I16" s="56">
        <v>0</v>
      </c>
      <c r="J16" s="59"/>
      <c r="K16" s="8"/>
      <c r="L16" s="7"/>
      <c r="M16" s="7"/>
    </row>
    <row r="17" spans="1:13">
      <c r="A17" s="122" t="s">
        <v>14</v>
      </c>
      <c r="B17" s="123"/>
      <c r="C17" s="57">
        <v>0</v>
      </c>
      <c r="D17" s="57">
        <v>0</v>
      </c>
      <c r="E17" s="55"/>
      <c r="F17" s="123" t="s">
        <v>15</v>
      </c>
      <c r="G17" s="123"/>
      <c r="H17" s="56">
        <v>0</v>
      </c>
      <c r="I17" s="56">
        <v>0</v>
      </c>
      <c r="J17" s="45"/>
      <c r="K17" s="1"/>
      <c r="L17" s="7"/>
      <c r="M17" s="7"/>
    </row>
    <row r="18" spans="1:13" ht="13.15" customHeight="1">
      <c r="A18" s="122" t="s">
        <v>16</v>
      </c>
      <c r="B18" s="123"/>
      <c r="C18" s="57">
        <v>0</v>
      </c>
      <c r="D18" s="57">
        <v>0</v>
      </c>
      <c r="E18" s="55"/>
      <c r="F18" s="123" t="s">
        <v>17</v>
      </c>
      <c r="G18" s="123"/>
      <c r="H18" s="56">
        <v>0</v>
      </c>
      <c r="I18" s="56">
        <v>0</v>
      </c>
      <c r="J18" s="45"/>
      <c r="K18" s="1"/>
      <c r="L18" s="7"/>
      <c r="M18" s="7"/>
    </row>
    <row r="19" spans="1:13" ht="24.75" customHeight="1">
      <c r="A19" s="122" t="s">
        <v>18</v>
      </c>
      <c r="B19" s="123"/>
      <c r="C19" s="57">
        <v>0</v>
      </c>
      <c r="D19" s="57">
        <v>0</v>
      </c>
      <c r="E19" s="55"/>
      <c r="F19" s="123" t="s">
        <v>19</v>
      </c>
      <c r="G19" s="123"/>
      <c r="H19" s="56">
        <v>0</v>
      </c>
      <c r="I19" s="56">
        <v>0</v>
      </c>
      <c r="J19" s="45"/>
      <c r="K19" s="1"/>
      <c r="L19" s="7"/>
      <c r="M19" s="7"/>
    </row>
    <row r="20" spans="1:13">
      <c r="A20" s="122" t="s">
        <v>20</v>
      </c>
      <c r="B20" s="123"/>
      <c r="C20" s="57">
        <v>0</v>
      </c>
      <c r="D20" s="57">
        <v>0</v>
      </c>
      <c r="E20" s="55"/>
      <c r="F20" s="123" t="s">
        <v>21</v>
      </c>
      <c r="G20" s="123"/>
      <c r="H20" s="56">
        <v>0</v>
      </c>
      <c r="I20" s="56">
        <v>0</v>
      </c>
      <c r="J20" s="45"/>
      <c r="K20" s="1"/>
      <c r="L20" s="7"/>
      <c r="M20" s="7"/>
    </row>
    <row r="21" spans="1:13" ht="13.5" customHeight="1">
      <c r="A21" s="60"/>
      <c r="B21" s="53"/>
      <c r="C21" s="61"/>
      <c r="D21" s="61"/>
      <c r="E21" s="55"/>
      <c r="F21" s="123" t="s">
        <v>22</v>
      </c>
      <c r="G21" s="123"/>
      <c r="H21" s="56">
        <v>0</v>
      </c>
      <c r="I21" s="56">
        <v>0</v>
      </c>
      <c r="J21" s="45"/>
      <c r="K21" s="1"/>
      <c r="L21" s="7"/>
      <c r="M21" s="7"/>
    </row>
    <row r="22" spans="1:13">
      <c r="A22" s="124" t="s">
        <v>23</v>
      </c>
      <c r="B22" s="125"/>
      <c r="C22" s="62">
        <f>SUM(C14:C21)</f>
        <v>531480771.21000004</v>
      </c>
      <c r="D22" s="62">
        <f>SUM(D14:D21)</f>
        <v>627573242.91999996</v>
      </c>
      <c r="E22" s="63"/>
      <c r="F22" s="125" t="s">
        <v>24</v>
      </c>
      <c r="G22" s="125"/>
      <c r="H22" s="62">
        <f>SUM(H14:H21)</f>
        <v>891013.83000000007</v>
      </c>
      <c r="I22" s="62">
        <f>SUM(I14:I21)</f>
        <v>14610184.07</v>
      </c>
      <c r="J22" s="45"/>
      <c r="K22" s="1"/>
      <c r="L22" s="7"/>
    </row>
    <row r="23" spans="1:13">
      <c r="A23" s="64"/>
      <c r="B23" s="65"/>
      <c r="C23" s="56"/>
      <c r="D23" s="56"/>
      <c r="E23" s="63"/>
      <c r="F23" s="126"/>
      <c r="G23" s="126"/>
      <c r="H23" s="66"/>
      <c r="I23" s="66"/>
      <c r="J23" s="45"/>
      <c r="K23" s="1"/>
      <c r="L23" s="7"/>
    </row>
    <row r="24" spans="1:13">
      <c r="A24" s="124" t="s">
        <v>25</v>
      </c>
      <c r="B24" s="125"/>
      <c r="C24" s="56"/>
      <c r="D24" s="56"/>
      <c r="E24" s="55"/>
      <c r="F24" s="125" t="s">
        <v>26</v>
      </c>
      <c r="G24" s="125"/>
      <c r="H24" s="67"/>
      <c r="I24" s="67"/>
      <c r="J24" s="45"/>
      <c r="K24" s="1"/>
      <c r="L24" s="7"/>
    </row>
    <row r="25" spans="1:13" ht="4.5" customHeight="1">
      <c r="A25" s="60"/>
      <c r="B25" s="68"/>
      <c r="C25" s="61"/>
      <c r="D25" s="61"/>
      <c r="E25" s="55"/>
      <c r="F25" s="68"/>
      <c r="G25" s="53"/>
      <c r="H25" s="61"/>
      <c r="I25" s="61"/>
      <c r="J25" s="45"/>
      <c r="K25" s="1"/>
      <c r="L25" s="7"/>
    </row>
    <row r="26" spans="1:13">
      <c r="A26" s="122" t="s">
        <v>27</v>
      </c>
      <c r="B26" s="123"/>
      <c r="C26" s="57">
        <v>7779008968.4799995</v>
      </c>
      <c r="D26" s="57">
        <v>7518491582.8599997</v>
      </c>
      <c r="E26" s="55"/>
      <c r="F26" s="123" t="s">
        <v>28</v>
      </c>
      <c r="G26" s="123"/>
      <c r="H26" s="56">
        <v>0</v>
      </c>
      <c r="I26" s="56">
        <v>0</v>
      </c>
      <c r="J26" s="45"/>
      <c r="K26" s="1"/>
      <c r="L26" s="7"/>
      <c r="M26" s="7"/>
    </row>
    <row r="27" spans="1:13" ht="12.75" customHeight="1">
      <c r="A27" s="122" t="s">
        <v>29</v>
      </c>
      <c r="B27" s="123"/>
      <c r="C27" s="57">
        <v>0</v>
      </c>
      <c r="D27" s="57">
        <v>0</v>
      </c>
      <c r="E27" s="55"/>
      <c r="F27" s="123" t="s">
        <v>30</v>
      </c>
      <c r="G27" s="123"/>
      <c r="H27" s="56">
        <v>4279168037.1900001</v>
      </c>
      <c r="I27" s="56">
        <v>4178187150.1799998</v>
      </c>
      <c r="J27" s="45"/>
      <c r="K27" s="1"/>
      <c r="L27" s="7"/>
      <c r="M27" s="7"/>
    </row>
    <row r="28" spans="1:13" ht="26.25" customHeight="1">
      <c r="A28" s="122" t="s">
        <v>31</v>
      </c>
      <c r="B28" s="123"/>
      <c r="C28" s="57">
        <f>121221795.58+2793209</f>
        <v>124015004.58</v>
      </c>
      <c r="D28" s="57">
        <f>121221795.58+2793209</f>
        <v>124015004.58</v>
      </c>
      <c r="E28" s="55"/>
      <c r="F28" s="123" t="s">
        <v>32</v>
      </c>
      <c r="G28" s="123"/>
      <c r="H28" s="56">
        <v>0</v>
      </c>
      <c r="I28" s="56">
        <v>0</v>
      </c>
      <c r="J28" s="45"/>
      <c r="K28" s="1"/>
      <c r="L28" s="7"/>
      <c r="M28" s="7"/>
    </row>
    <row r="29" spans="1:13">
      <c r="A29" s="122" t="s">
        <v>33</v>
      </c>
      <c r="B29" s="123"/>
      <c r="C29" s="57">
        <f>325281915.37+7158828.75+16784817.66+313881</f>
        <v>349539442.78000003</v>
      </c>
      <c r="D29" s="57">
        <f>321139268.13+7158828.75+16784817.66+313881</f>
        <v>345396795.54000002</v>
      </c>
      <c r="E29" s="69"/>
      <c r="F29" s="123" t="s">
        <v>34</v>
      </c>
      <c r="G29" s="123"/>
      <c r="H29" s="56">
        <v>0</v>
      </c>
      <c r="I29" s="56">
        <v>0</v>
      </c>
      <c r="J29" s="45"/>
      <c r="K29" s="1"/>
      <c r="L29" s="7"/>
      <c r="M29" s="7"/>
    </row>
    <row r="30" spans="1:13" ht="25.5" customHeight="1">
      <c r="A30" s="122" t="s">
        <v>35</v>
      </c>
      <c r="B30" s="123"/>
      <c r="C30" s="57">
        <v>0</v>
      </c>
      <c r="D30" s="57">
        <v>0</v>
      </c>
      <c r="E30" s="55"/>
      <c r="F30" s="123" t="s">
        <v>36</v>
      </c>
      <c r="G30" s="123"/>
      <c r="H30" s="56">
        <v>0</v>
      </c>
      <c r="I30" s="56">
        <v>0</v>
      </c>
      <c r="J30" s="45"/>
      <c r="K30" s="1"/>
      <c r="L30" s="7"/>
      <c r="M30" s="7"/>
    </row>
    <row r="31" spans="1:13">
      <c r="A31" s="122" t="s">
        <v>37</v>
      </c>
      <c r="B31" s="123"/>
      <c r="C31" s="57">
        <f>-19425247.83-180275180.23</f>
        <v>-199700428.06</v>
      </c>
      <c r="D31" s="57">
        <f>-19223211.39-178699389.68</f>
        <v>-197922601.06999999</v>
      </c>
      <c r="E31" s="55"/>
      <c r="F31" s="123" t="s">
        <v>38</v>
      </c>
      <c r="G31" s="123"/>
      <c r="H31" s="56">
        <v>0</v>
      </c>
      <c r="I31" s="56">
        <v>0</v>
      </c>
      <c r="J31" s="45"/>
      <c r="K31" s="1"/>
      <c r="L31" s="7"/>
      <c r="M31" s="7"/>
    </row>
    <row r="32" spans="1:13">
      <c r="A32" s="122" t="s">
        <v>39</v>
      </c>
      <c r="B32" s="123"/>
      <c r="C32" s="57">
        <v>64761</v>
      </c>
      <c r="D32" s="57">
        <v>64761</v>
      </c>
      <c r="E32" s="55"/>
      <c r="F32" s="68"/>
      <c r="G32" s="53"/>
      <c r="H32" s="61"/>
      <c r="I32" s="61"/>
      <c r="J32" s="45"/>
      <c r="K32" s="1"/>
      <c r="L32" s="7"/>
    </row>
    <row r="33" spans="1:13" ht="26.45" customHeight="1">
      <c r="A33" s="122" t="s">
        <v>40</v>
      </c>
      <c r="B33" s="123"/>
      <c r="C33" s="56"/>
      <c r="D33" s="56"/>
      <c r="E33" s="55"/>
      <c r="F33" s="125" t="s">
        <v>41</v>
      </c>
      <c r="G33" s="125"/>
      <c r="H33" s="62">
        <f>SUM(H26:H32)</f>
        <v>4279168037.1900001</v>
      </c>
      <c r="I33" s="62">
        <f>SUM(I26:I32)</f>
        <v>4178187150.1799998</v>
      </c>
      <c r="J33" s="45"/>
      <c r="K33" s="1"/>
      <c r="L33" s="7"/>
    </row>
    <row r="34" spans="1:13">
      <c r="A34" s="122" t="s">
        <v>42</v>
      </c>
      <c r="B34" s="123"/>
      <c r="C34" s="56"/>
      <c r="D34" s="56"/>
      <c r="E34" s="55"/>
      <c r="F34" s="70"/>
      <c r="G34" s="65"/>
      <c r="H34" s="66"/>
      <c r="I34" s="66"/>
      <c r="J34" s="45"/>
      <c r="K34" s="1"/>
      <c r="L34" s="7"/>
    </row>
    <row r="35" spans="1:13">
      <c r="A35" s="60"/>
      <c r="B35" s="53"/>
      <c r="C35" s="61"/>
      <c r="D35" s="61"/>
      <c r="E35" s="55"/>
      <c r="F35" s="125" t="s">
        <v>43</v>
      </c>
      <c r="G35" s="125"/>
      <c r="H35" s="62">
        <f>+H22+H33</f>
        <v>4280059051.02</v>
      </c>
      <c r="I35" s="62">
        <f>+I22+I33</f>
        <v>4192797334.25</v>
      </c>
      <c r="J35" s="45"/>
      <c r="K35" s="1"/>
      <c r="L35" s="7"/>
    </row>
    <row r="36" spans="1:13">
      <c r="A36" s="124" t="s">
        <v>44</v>
      </c>
      <c r="B36" s="125"/>
      <c r="C36" s="62">
        <f>SUM(C26:C35)</f>
        <v>8052927748.7799988</v>
      </c>
      <c r="D36" s="62">
        <f>SUM(D26:D35)</f>
        <v>7790045542.9099998</v>
      </c>
      <c r="E36" s="63"/>
      <c r="F36" s="70"/>
      <c r="G36" s="71"/>
      <c r="H36" s="66"/>
      <c r="I36" s="66"/>
      <c r="J36" s="45"/>
      <c r="K36" s="1"/>
      <c r="L36" s="7"/>
    </row>
    <row r="37" spans="1:13">
      <c r="A37" s="60"/>
      <c r="B37" s="70"/>
      <c r="C37" s="61"/>
      <c r="D37" s="61"/>
      <c r="E37" s="55"/>
      <c r="F37" s="128" t="s">
        <v>45</v>
      </c>
      <c r="G37" s="128"/>
      <c r="H37" s="61"/>
      <c r="I37" s="61"/>
      <c r="J37" s="45"/>
      <c r="K37" s="1"/>
      <c r="L37" s="7"/>
    </row>
    <row r="38" spans="1:13">
      <c r="A38" s="124" t="s">
        <v>46</v>
      </c>
      <c r="B38" s="125"/>
      <c r="C38" s="62">
        <f>+C22+C36</f>
        <v>8584408519.9899988</v>
      </c>
      <c r="D38" s="62">
        <f>+D22+D36</f>
        <v>8417618785.8299999</v>
      </c>
      <c r="E38" s="55"/>
      <c r="F38" s="70"/>
      <c r="G38" s="71"/>
      <c r="H38" s="61"/>
      <c r="I38" s="61"/>
      <c r="J38" s="45"/>
      <c r="K38" s="1"/>
      <c r="L38" s="7"/>
    </row>
    <row r="39" spans="1:13">
      <c r="A39" s="72"/>
      <c r="B39" s="73"/>
      <c r="C39" s="74"/>
      <c r="D39" s="74"/>
      <c r="E39" s="55"/>
      <c r="F39" s="125" t="s">
        <v>47</v>
      </c>
      <c r="G39" s="125"/>
      <c r="H39" s="62">
        <f>SUM(H41:H43)</f>
        <v>5203459.1100000003</v>
      </c>
      <c r="I39" s="62">
        <f>SUM(I41:I43)</f>
        <v>5203459.1100000003</v>
      </c>
      <c r="J39" s="45"/>
      <c r="K39" s="1"/>
      <c r="L39" s="7"/>
    </row>
    <row r="40" spans="1:13">
      <c r="A40" s="72"/>
      <c r="B40" s="73"/>
      <c r="C40" s="74"/>
      <c r="D40" s="74"/>
      <c r="E40" s="55"/>
      <c r="F40" s="68"/>
      <c r="G40" s="75"/>
      <c r="H40" s="61"/>
      <c r="I40" s="61"/>
      <c r="J40" s="45"/>
      <c r="K40" s="1"/>
      <c r="L40" s="7"/>
    </row>
    <row r="41" spans="1:13">
      <c r="A41" s="72"/>
      <c r="B41" s="73"/>
      <c r="C41" s="74"/>
      <c r="D41" s="74"/>
      <c r="E41" s="55"/>
      <c r="F41" s="123" t="s">
        <v>48</v>
      </c>
      <c r="G41" s="123"/>
      <c r="H41" s="56">
        <v>5203459.1100000003</v>
      </c>
      <c r="I41" s="56">
        <v>5203459.1100000003</v>
      </c>
      <c r="J41" s="45"/>
      <c r="K41" s="1"/>
      <c r="L41" s="7"/>
      <c r="M41" s="7"/>
    </row>
    <row r="42" spans="1:13">
      <c r="A42" s="72"/>
      <c r="B42" s="73"/>
      <c r="C42" s="61"/>
      <c r="D42" s="61"/>
      <c r="E42" s="55"/>
      <c r="F42" s="123" t="s">
        <v>49</v>
      </c>
      <c r="G42" s="123"/>
      <c r="H42" s="56"/>
      <c r="I42" s="56"/>
      <c r="J42" s="45"/>
      <c r="K42" s="1"/>
      <c r="L42" s="7"/>
      <c r="M42" s="7"/>
    </row>
    <row r="43" spans="1:13" ht="12.75" customHeight="1">
      <c r="A43" s="72"/>
      <c r="B43" s="76"/>
      <c r="C43" s="77"/>
      <c r="D43" s="77"/>
      <c r="E43" s="55"/>
      <c r="F43" s="127" t="s">
        <v>50</v>
      </c>
      <c r="G43" s="127"/>
      <c r="H43" s="56">
        <v>0</v>
      </c>
      <c r="I43" s="56">
        <v>0</v>
      </c>
      <c r="J43" s="45"/>
      <c r="K43" s="1"/>
      <c r="L43" s="7"/>
      <c r="M43" s="7"/>
    </row>
    <row r="44" spans="1:13">
      <c r="A44" s="72"/>
      <c r="B44" s="76"/>
      <c r="C44" s="77"/>
      <c r="D44" s="77"/>
      <c r="E44" s="55"/>
      <c r="F44" s="68"/>
      <c r="G44" s="75"/>
      <c r="H44" s="61"/>
      <c r="I44" s="61"/>
      <c r="J44" s="45"/>
      <c r="K44" s="1"/>
      <c r="L44" s="7"/>
    </row>
    <row r="45" spans="1:13">
      <c r="A45" s="60"/>
      <c r="B45" s="78"/>
      <c r="C45" s="79"/>
      <c r="D45" s="79"/>
      <c r="E45" s="55"/>
      <c r="F45" s="125" t="s">
        <v>51</v>
      </c>
      <c r="G45" s="125"/>
      <c r="H45" s="62">
        <f>SUM(H47:H51)</f>
        <v>4299146009.8600006</v>
      </c>
      <c r="I45" s="62">
        <f>SUM(I47:I51)</f>
        <v>4219617992.4700003</v>
      </c>
      <c r="J45" s="45"/>
      <c r="K45" s="1"/>
    </row>
    <row r="46" spans="1:13" ht="9" customHeight="1">
      <c r="A46" s="60"/>
      <c r="B46" s="78"/>
      <c r="C46" s="79"/>
      <c r="D46" s="79"/>
      <c r="E46" s="55"/>
      <c r="F46" s="70"/>
      <c r="G46" s="75"/>
      <c r="H46" s="80"/>
      <c r="I46" s="80"/>
      <c r="J46" s="45"/>
      <c r="K46" s="1"/>
    </row>
    <row r="47" spans="1:13" ht="22.5" customHeight="1">
      <c r="A47" s="60"/>
      <c r="B47" s="78"/>
      <c r="C47" s="79"/>
      <c r="D47" s="79"/>
      <c r="E47" s="55"/>
      <c r="F47" s="123" t="s">
        <v>52</v>
      </c>
      <c r="G47" s="123"/>
      <c r="H47" s="56">
        <v>1139710849.98</v>
      </c>
      <c r="I47" s="56">
        <v>1060182832.59</v>
      </c>
      <c r="J47" s="81"/>
      <c r="K47" s="5"/>
      <c r="L47" s="5"/>
      <c r="M47" s="7"/>
    </row>
    <row r="48" spans="1:13" ht="18.75" customHeight="1">
      <c r="A48" s="60"/>
      <c r="B48" s="78"/>
      <c r="C48" s="79"/>
      <c r="D48" s="79"/>
      <c r="E48" s="55"/>
      <c r="F48" s="123" t="s">
        <v>53</v>
      </c>
      <c r="G48" s="123"/>
      <c r="H48" s="56">
        <v>3159435159.8800001</v>
      </c>
      <c r="I48" s="56">
        <v>3159435159.8800001</v>
      </c>
      <c r="J48" s="45"/>
      <c r="K48" s="1"/>
      <c r="M48" s="7"/>
    </row>
    <row r="49" spans="1:254" ht="17.25" customHeight="1">
      <c r="A49" s="60"/>
      <c r="B49" s="78"/>
      <c r="C49" s="82"/>
      <c r="D49" s="82"/>
      <c r="E49" s="55"/>
      <c r="F49" s="123" t="s">
        <v>54</v>
      </c>
      <c r="G49" s="123"/>
      <c r="H49" s="56">
        <v>0</v>
      </c>
      <c r="I49" s="56">
        <v>0</v>
      </c>
      <c r="J49" s="45"/>
      <c r="K49" s="1"/>
      <c r="M49" s="7"/>
    </row>
    <row r="50" spans="1:254">
      <c r="A50" s="60"/>
      <c r="B50" s="68"/>
      <c r="C50" s="61"/>
      <c r="D50" s="61"/>
      <c r="E50" s="55"/>
      <c r="F50" s="123" t="s">
        <v>55</v>
      </c>
      <c r="G50" s="123"/>
      <c r="H50" s="56">
        <v>0</v>
      </c>
      <c r="I50" s="56">
        <v>0</v>
      </c>
      <c r="J50" s="45"/>
      <c r="K50" s="1"/>
      <c r="M50" s="7"/>
    </row>
    <row r="51" spans="1:254">
      <c r="A51" s="60"/>
      <c r="B51" s="68"/>
      <c r="C51" s="61"/>
      <c r="D51" s="61"/>
      <c r="E51" s="55"/>
      <c r="F51" s="123" t="s">
        <v>56</v>
      </c>
      <c r="G51" s="123"/>
      <c r="H51" s="56">
        <v>0</v>
      </c>
      <c r="I51" s="56">
        <v>0</v>
      </c>
      <c r="J51" s="45"/>
      <c r="K51" s="1"/>
      <c r="M51" s="7"/>
    </row>
    <row r="52" spans="1:254" ht="6" customHeight="1">
      <c r="A52" s="60"/>
      <c r="B52" s="68"/>
      <c r="C52" s="61"/>
      <c r="D52" s="61"/>
      <c r="E52" s="55"/>
      <c r="F52" s="68"/>
      <c r="G52" s="75"/>
      <c r="H52" s="61"/>
      <c r="I52" s="61"/>
      <c r="J52" s="45"/>
      <c r="K52" s="1"/>
    </row>
    <row r="53" spans="1:254" ht="38.25" customHeight="1">
      <c r="A53" s="60"/>
      <c r="B53" s="68"/>
      <c r="C53" s="61"/>
      <c r="D53" s="61"/>
      <c r="E53" s="55"/>
      <c r="F53" s="125" t="s">
        <v>57</v>
      </c>
      <c r="G53" s="125"/>
      <c r="H53" s="62">
        <v>0</v>
      </c>
      <c r="I53" s="62">
        <v>0</v>
      </c>
      <c r="J53" s="45"/>
      <c r="K53" s="1"/>
    </row>
    <row r="54" spans="1:254" ht="6.75" customHeight="1">
      <c r="A54" s="60"/>
      <c r="B54" s="68"/>
      <c r="C54" s="61"/>
      <c r="D54" s="61"/>
      <c r="E54" s="55"/>
      <c r="F54" s="68"/>
      <c r="G54" s="75"/>
      <c r="H54" s="61"/>
      <c r="I54" s="61"/>
      <c r="J54" s="45"/>
      <c r="K54" s="1"/>
    </row>
    <row r="55" spans="1:254">
      <c r="A55" s="60"/>
      <c r="B55" s="68"/>
      <c r="C55" s="61"/>
      <c r="D55" s="61"/>
      <c r="E55" s="55"/>
      <c r="F55" s="123" t="s">
        <v>58</v>
      </c>
      <c r="G55" s="123"/>
      <c r="H55" s="56">
        <v>0</v>
      </c>
      <c r="I55" s="56">
        <v>0</v>
      </c>
      <c r="J55" s="45"/>
      <c r="K55" s="1"/>
      <c r="M55" s="7"/>
    </row>
    <row r="56" spans="1:254" ht="23.25" customHeight="1">
      <c r="A56" s="60"/>
      <c r="B56" s="68"/>
      <c r="C56" s="61"/>
      <c r="D56" s="61"/>
      <c r="E56" s="55"/>
      <c r="F56" s="123" t="s">
        <v>59</v>
      </c>
      <c r="G56" s="123"/>
      <c r="H56" s="56">
        <v>0</v>
      </c>
      <c r="I56" s="56">
        <v>0</v>
      </c>
      <c r="J56" s="45"/>
      <c r="K56" s="1"/>
      <c r="M56" s="7"/>
    </row>
    <row r="57" spans="1:254" ht="7.5" customHeight="1">
      <c r="A57" s="60"/>
      <c r="B57" s="68"/>
      <c r="C57" s="61"/>
      <c r="D57" s="61"/>
      <c r="E57" s="55"/>
      <c r="F57" s="68"/>
      <c r="G57" s="83"/>
      <c r="H57" s="61"/>
      <c r="I57" s="61"/>
      <c r="J57" s="45"/>
      <c r="K57" s="1"/>
      <c r="M57" s="7"/>
    </row>
    <row r="58" spans="1:254" ht="13.5" customHeight="1">
      <c r="A58" s="60"/>
      <c r="B58" s="68"/>
      <c r="C58" s="61"/>
      <c r="D58" s="61"/>
      <c r="E58" s="55"/>
      <c r="F58" s="125" t="s">
        <v>60</v>
      </c>
      <c r="G58" s="125"/>
      <c r="H58" s="62">
        <f>+H39+H45+H53</f>
        <v>4304349468.9700003</v>
      </c>
      <c r="I58" s="62">
        <f>+I39+I45+I53</f>
        <v>4224821451.5800004</v>
      </c>
      <c r="J58" s="45"/>
      <c r="K58" s="1"/>
      <c r="M58" s="7"/>
    </row>
    <row r="59" spans="1:254" ht="5.25" customHeight="1">
      <c r="A59" s="60"/>
      <c r="B59" s="68"/>
      <c r="C59" s="61"/>
      <c r="D59" s="61"/>
      <c r="E59" s="55"/>
      <c r="F59" s="68"/>
      <c r="G59" s="75"/>
      <c r="H59" s="61"/>
      <c r="I59" s="61"/>
      <c r="J59" s="45"/>
      <c r="K59" s="1"/>
      <c r="M59" s="7"/>
    </row>
    <row r="60" spans="1:254" ht="22.5" customHeight="1">
      <c r="A60" s="84"/>
      <c r="B60" s="73"/>
      <c r="C60" s="61"/>
      <c r="D60" s="61"/>
      <c r="E60" s="85"/>
      <c r="F60" s="130" t="s">
        <v>61</v>
      </c>
      <c r="G60" s="130"/>
      <c r="H60" s="62">
        <f>+H35+H58</f>
        <v>8584408519.9899998</v>
      </c>
      <c r="I60" s="62">
        <f>+I35+I58</f>
        <v>8417618785.8299999</v>
      </c>
      <c r="J60" s="86"/>
      <c r="K60" s="2"/>
      <c r="L60" s="10"/>
      <c r="M60" s="10"/>
      <c r="N60" s="10"/>
    </row>
    <row r="61" spans="1:254" ht="13.5" thickBot="1">
      <c r="A61" s="87"/>
      <c r="B61" s="88"/>
      <c r="C61" s="88"/>
      <c r="D61" s="88"/>
      <c r="E61" s="89"/>
      <c r="F61" s="90"/>
      <c r="G61" s="88"/>
      <c r="H61" s="91"/>
      <c r="I61" s="91"/>
      <c r="J61" s="92"/>
      <c r="K61" s="2"/>
    </row>
    <row r="62" spans="1:254" ht="14.25">
      <c r="A62" s="93"/>
      <c r="B62" s="94"/>
      <c r="C62" s="95"/>
      <c r="D62" s="95"/>
      <c r="E62" s="96"/>
      <c r="F62" s="97"/>
      <c r="G62" s="94"/>
      <c r="H62" s="98"/>
      <c r="I62" s="98"/>
      <c r="J62" s="99"/>
      <c r="K62" s="2"/>
      <c r="L62" s="11"/>
      <c r="M62" s="12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</row>
    <row r="63" spans="1:254" ht="14.25">
      <c r="A63" s="129" t="s">
        <v>62</v>
      </c>
      <c r="B63" s="129"/>
      <c r="C63" s="129"/>
      <c r="D63" s="129"/>
      <c r="E63" s="129"/>
      <c r="F63" s="129"/>
      <c r="G63" s="129"/>
      <c r="H63" s="129"/>
      <c r="I63" s="129"/>
      <c r="J63" s="29"/>
      <c r="K63" s="2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</row>
    <row r="64" spans="1:254" ht="82.5" customHeight="1">
      <c r="A64" s="100"/>
      <c r="B64" s="100"/>
      <c r="C64" s="101"/>
      <c r="D64" s="100"/>
      <c r="E64" s="100"/>
      <c r="F64" s="100"/>
      <c r="G64" s="100"/>
      <c r="H64" s="101"/>
      <c r="I64" s="100"/>
      <c r="J64" s="28"/>
      <c r="K64" s="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</row>
    <row r="65" spans="1:254" ht="14.25">
      <c r="A65" s="13"/>
      <c r="B65" s="13"/>
      <c r="C65" s="14"/>
      <c r="D65" s="13"/>
      <c r="E65" s="13"/>
      <c r="F65" s="13"/>
      <c r="G65" s="13"/>
      <c r="H65" s="14"/>
      <c r="I65" s="13"/>
      <c r="J65" s="1"/>
      <c r="K65" s="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</row>
    <row r="66" spans="1:254" ht="14.25">
      <c r="A66" s="13"/>
      <c r="B66" s="13"/>
      <c r="C66" s="14"/>
      <c r="D66" s="13"/>
      <c r="E66" s="13"/>
      <c r="F66" s="13"/>
      <c r="G66" s="13"/>
      <c r="H66" s="14"/>
      <c r="I66" s="13"/>
      <c r="J66" s="1"/>
      <c r="K66" s="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</row>
    <row r="67" spans="1:254" ht="14.25">
      <c r="A67" s="15"/>
      <c r="B67" s="16"/>
      <c r="C67" s="17"/>
      <c r="D67" s="18"/>
      <c r="E67" s="1"/>
      <c r="F67" s="19"/>
      <c r="G67" s="20"/>
      <c r="H67" s="17"/>
      <c r="I67" s="18"/>
      <c r="J67" s="1"/>
      <c r="K67" s="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</row>
    <row r="68" spans="1:254" ht="14.25">
      <c r="A68" s="15"/>
      <c r="B68" s="131"/>
      <c r="C68" s="131"/>
      <c r="D68" s="18"/>
      <c r="E68" s="1"/>
      <c r="F68" s="132"/>
      <c r="G68" s="132"/>
      <c r="H68" s="132"/>
      <c r="I68" s="132"/>
      <c r="J68" s="1"/>
      <c r="K68" s="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</row>
    <row r="69" spans="1:254" ht="14.25">
      <c r="A69" s="21"/>
      <c r="B69" s="133"/>
      <c r="C69" s="133"/>
      <c r="D69" s="18"/>
      <c r="E69" s="18"/>
      <c r="F69" s="133"/>
      <c r="G69" s="133"/>
      <c r="H69" s="133"/>
      <c r="I69" s="133"/>
      <c r="J69" s="1"/>
      <c r="K69" s="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</row>
    <row r="70" spans="1:254" ht="35.25" customHeight="1">
      <c r="A70" s="22"/>
      <c r="B70" s="134"/>
      <c r="C70" s="134"/>
      <c r="D70" s="23"/>
      <c r="E70" s="23"/>
      <c r="F70" s="134"/>
      <c r="G70" s="134"/>
      <c r="H70" s="134"/>
      <c r="I70" s="134"/>
      <c r="J70" s="1"/>
      <c r="K70" s="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</row>
    <row r="71" spans="1:254" ht="3" customHeight="1"/>
    <row r="72" spans="1:254" ht="3" customHeight="1"/>
    <row r="73" spans="1:254" ht="3" customHeight="1"/>
    <row r="74" spans="1:254" ht="3" customHeight="1"/>
    <row r="75" spans="1:254" ht="3" customHeight="1"/>
    <row r="76" spans="1:254" ht="3" customHeight="1"/>
    <row r="77" spans="1:254" ht="3" customHeight="1"/>
    <row r="78" spans="1:254" ht="3" customHeight="1"/>
    <row r="79" spans="1:254" ht="3" customHeight="1"/>
    <row r="80" spans="1:254" ht="3" customHeight="1"/>
    <row r="81" spans="1:10">
      <c r="A81" s="18"/>
      <c r="B81" s="18"/>
      <c r="C81" s="17"/>
      <c r="D81" s="18"/>
      <c r="E81" s="18"/>
      <c r="F81" s="18"/>
      <c r="G81" s="18"/>
      <c r="H81" s="17"/>
      <c r="I81" s="18"/>
      <c r="J81" s="18"/>
    </row>
    <row r="82" spans="1:10">
      <c r="A82" s="18"/>
      <c r="B82" s="18"/>
      <c r="C82" s="17"/>
      <c r="D82" s="18"/>
      <c r="E82" s="18"/>
      <c r="F82" s="18"/>
      <c r="G82" s="18"/>
      <c r="I82" s="3"/>
      <c r="J82" s="18"/>
    </row>
    <row r="83" spans="1:10">
      <c r="H83" s="25" t="s">
        <v>63</v>
      </c>
      <c r="I83" s="26">
        <v>46034</v>
      </c>
    </row>
    <row r="84" spans="1:10">
      <c r="H84" s="25"/>
      <c r="I84" s="26"/>
    </row>
  </sheetData>
  <mergeCells count="75">
    <mergeCell ref="B68:C68"/>
    <mergeCell ref="F68:I68"/>
    <mergeCell ref="B69:C69"/>
    <mergeCell ref="F69:I69"/>
    <mergeCell ref="B70:C70"/>
    <mergeCell ref="F70:I70"/>
    <mergeCell ref="A63:I63"/>
    <mergeCell ref="F45:G45"/>
    <mergeCell ref="F47:G47"/>
    <mergeCell ref="F48:G48"/>
    <mergeCell ref="F49:G49"/>
    <mergeCell ref="F50:G50"/>
    <mergeCell ref="F51:G51"/>
    <mergeCell ref="F53:G53"/>
    <mergeCell ref="F55:G55"/>
    <mergeCell ref="F56:G56"/>
    <mergeCell ref="F58:G58"/>
    <mergeCell ref="F60:G60"/>
    <mergeCell ref="F43:G43"/>
    <mergeCell ref="A32:B32"/>
    <mergeCell ref="A33:B33"/>
    <mergeCell ref="F33:G33"/>
    <mergeCell ref="A34:B34"/>
    <mergeCell ref="F35:G35"/>
    <mergeCell ref="A36:B36"/>
    <mergeCell ref="F37:G37"/>
    <mergeCell ref="A38:B38"/>
    <mergeCell ref="F39:G39"/>
    <mergeCell ref="F41:G41"/>
    <mergeCell ref="F42:G42"/>
    <mergeCell ref="A29:B29"/>
    <mergeCell ref="F29:G29"/>
    <mergeCell ref="A30:B30"/>
    <mergeCell ref="F30:G30"/>
    <mergeCell ref="A31:B31"/>
    <mergeCell ref="F31:G31"/>
    <mergeCell ref="A26:B26"/>
    <mergeCell ref="F26:G26"/>
    <mergeCell ref="A27:B27"/>
    <mergeCell ref="F27:G27"/>
    <mergeCell ref="A28:B28"/>
    <mergeCell ref="F28:G28"/>
    <mergeCell ref="F21:G21"/>
    <mergeCell ref="A22:B22"/>
    <mergeCell ref="F22:G22"/>
    <mergeCell ref="F23:G23"/>
    <mergeCell ref="A24:B24"/>
    <mergeCell ref="F24:G24"/>
    <mergeCell ref="A18:B18"/>
    <mergeCell ref="F18:G18"/>
    <mergeCell ref="A19:B19"/>
    <mergeCell ref="F19:G19"/>
    <mergeCell ref="A20:B20"/>
    <mergeCell ref="F20:G20"/>
    <mergeCell ref="A15:B15"/>
    <mergeCell ref="F15:G15"/>
    <mergeCell ref="A16:B16"/>
    <mergeCell ref="F16:G16"/>
    <mergeCell ref="A17:B17"/>
    <mergeCell ref="F17:G17"/>
    <mergeCell ref="A10:B10"/>
    <mergeCell ref="F10:G10"/>
    <mergeCell ref="A12:B12"/>
    <mergeCell ref="F12:G12"/>
    <mergeCell ref="A14:B14"/>
    <mergeCell ref="F14:G14"/>
    <mergeCell ref="A2:J2"/>
    <mergeCell ref="A3:J3"/>
    <mergeCell ref="A4:J4"/>
    <mergeCell ref="A5:J5"/>
    <mergeCell ref="A7:B8"/>
    <mergeCell ref="C7:D7"/>
    <mergeCell ref="E7:E8"/>
    <mergeCell ref="F7:G8"/>
    <mergeCell ref="H7:I7"/>
  </mergeCells>
  <printOptions horizontalCentered="1"/>
  <pageMargins left="0.31496062992125984" right="0.17" top="0.74803149606299213" bottom="0.74803149606299213" header="0.31496062992125984" footer="0.31496062992125984"/>
  <pageSetup scale="53" orientation="portrait" verticalDpi="598" r:id="rId1"/>
  <ignoredErrors>
    <ignoredError sqref="C61:I61 C39 C34 C48 C49:C60 C35:C38 C47 C40:C46 E40:G44 E47:G47 E35:G38 E49:G60 E48:G48 E16:G16 E31:G34 E28:G30 E17:G20 E14:G14 E26:G26 E15:G15 E39:G39 E22:G25 E21:G21 E27:G27 E46:G46 E45:G45 C32 D39:D41 D42:D51 H15 H46 H22:H25 H26 H28:H30 H31:H34 H49:H60 H35:H38 H40:H44 H45 H39 H48 H16:H21 D14:D38 I14:I60 C28 C21:C25 C16:C20 C27 C30 C15 C31 C29 C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Del mes</vt:lpstr>
      <vt:lpstr>'Del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A T Y</dc:creator>
  <cp:lastModifiedBy>Contabilidad</cp:lastModifiedBy>
  <cp:lastPrinted>2026-01-23T21:31:22Z</cp:lastPrinted>
  <dcterms:created xsi:type="dcterms:W3CDTF">2022-12-20T18:26:28Z</dcterms:created>
  <dcterms:modified xsi:type="dcterms:W3CDTF">2026-01-26T18:24:50Z</dcterms:modified>
</cp:coreProperties>
</file>