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2\Cruzes revisión Edos Financieros\Revisión Diciembre 2022\230203DARO 12 2022\"/>
    </mc:Choice>
  </mc:AlternateContent>
  <xr:revisionPtr revIDLastSave="0" documentId="13_ncr:1_{BAF11693-2A68-4C7F-8C65-E2F2B296C39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Diciembre  2022" sheetId="2" r:id="rId1"/>
  </sheets>
  <definedNames>
    <definedName name="_xlnm.Print_Area" localSheetId="0">'Diciembre  2022'!$A$1:$J$59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G36" i="2"/>
  <c r="F36" i="2"/>
  <c r="F35" i="2"/>
  <c r="G33" i="2"/>
  <c r="F33" i="2"/>
  <c r="G21" i="2"/>
  <c r="F21" i="2"/>
  <c r="G20" i="2"/>
  <c r="F20" i="2"/>
  <c r="H39" i="2"/>
  <c r="G35" i="2"/>
  <c r="H38" i="2" l="1"/>
  <c r="H20" i="2" l="1"/>
  <c r="H21" i="2" l="1"/>
  <c r="H35" i="2" l="1"/>
  <c r="H36" i="2" l="1"/>
  <c r="H23" i="2"/>
  <c r="H22" i="2" l="1"/>
  <c r="H24" i="2"/>
  <c r="H25" i="2"/>
  <c r="H26" i="2"/>
  <c r="F17" i="2" l="1"/>
  <c r="H41" i="2" l="1"/>
  <c r="I41" i="2" s="1"/>
  <c r="H40" i="2"/>
  <c r="I40" i="2" s="1"/>
  <c r="I39" i="2"/>
  <c r="I38" i="2"/>
  <c r="H37" i="2"/>
  <c r="I37" i="2" s="1"/>
  <c r="I36" i="2"/>
  <c r="I35" i="2"/>
  <c r="H34" i="2"/>
  <c r="I34" i="2" s="1"/>
  <c r="H33" i="2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<sst xmlns="http://schemas.openxmlformats.org/spreadsheetml/2006/main" count="34" uniqueCount="33">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</sst>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9" fillId="2" borderId="2" xfId="0" applyNumberFormat="1" applyFont="1" applyFill="1" applyBorder="1" applyAlignment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Alignment="1">
      <alignment vertical="top"/>
    </xf>
    <xf numFmtId="166" fontId="5" fillId="2" borderId="0" xfId="0" applyNumberFormat="1" applyFont="1" applyFill="1" applyAlignment="1" applyProtection="1">
      <alignment vertical="top"/>
      <protection locked="0"/>
    </xf>
    <xf numFmtId="166" fontId="5" fillId="2" borderId="0" xfId="0" applyNumberFormat="1" applyFont="1" applyFill="1" applyAlignment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7253" y="15166790"/>
          <a:ext cx="2311852" cy="837541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77662" y="14720074"/>
          <a:ext cx="2731860" cy="1483634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="84" zoomScaleNormal="100" zoomScaleSheetLayoutView="84" workbookViewId="0">
      <pane xSplit="4" ySplit="12" topLeftCell="E19" activePane="bottomRight" state="frozen"/>
      <selection pane="topRight" activeCell="E1" sqref="E1"/>
      <selection pane="bottomLeft" activeCell="A13" sqref="A13"/>
      <selection pane="bottomRight" activeCell="E18" sqref="E18:E19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20.42578125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78"/>
      <c r="E1" s="78"/>
      <c r="F1" s="78"/>
      <c r="G1" s="79"/>
      <c r="H1" s="79"/>
      <c r="I1" s="79"/>
      <c r="J1" s="4"/>
      <c r="K1" s="79"/>
      <c r="L1" s="79"/>
      <c r="M1" s="2"/>
      <c r="N1" s="2"/>
    </row>
    <row r="2" spans="2:14" ht="9" customHeight="1">
      <c r="B2" s="2"/>
      <c r="C2" s="3"/>
      <c r="D2" s="2"/>
      <c r="E2" s="2"/>
      <c r="F2" s="51"/>
      <c r="G2" s="51"/>
      <c r="H2" s="2"/>
      <c r="I2" s="2"/>
      <c r="J2" s="2"/>
      <c r="K2" s="2"/>
      <c r="L2" s="2"/>
      <c r="M2" s="2"/>
      <c r="N2" s="2"/>
    </row>
    <row r="3" spans="2:14" ht="15" customHeight="1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</row>
    <row r="4" spans="2:14" ht="15" customHeight="1">
      <c r="B4" s="80" t="s">
        <v>31</v>
      </c>
      <c r="C4" s="80"/>
      <c r="D4" s="80"/>
      <c r="E4" s="80"/>
      <c r="F4" s="80"/>
      <c r="G4" s="80"/>
      <c r="H4" s="80"/>
      <c r="I4" s="80"/>
      <c r="J4" s="80"/>
      <c r="K4" s="2"/>
      <c r="L4" s="2"/>
      <c r="M4" s="2"/>
      <c r="N4" s="2"/>
    </row>
    <row r="5" spans="2:14" ht="15" customHeight="1"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2"/>
      <c r="L5" s="2"/>
      <c r="M5" s="2"/>
      <c r="N5" s="2"/>
    </row>
    <row r="6" spans="2:14">
      <c r="B6" s="2"/>
      <c r="C6" s="6"/>
      <c r="D6" s="80"/>
      <c r="E6" s="80"/>
      <c r="F6" s="80"/>
      <c r="G6" s="80"/>
      <c r="H6" s="80"/>
      <c r="I6" s="6"/>
      <c r="J6" s="6"/>
      <c r="K6" s="2"/>
      <c r="L6" s="2"/>
      <c r="M6" s="2"/>
      <c r="N6" s="2"/>
    </row>
    <row r="7" spans="2:14" ht="9.75" customHeight="1">
      <c r="B7" s="76"/>
      <c r="C7" s="76"/>
      <c r="D7" s="76"/>
      <c r="E7" s="76"/>
      <c r="F7" s="76"/>
      <c r="G7" s="76"/>
      <c r="H7" s="76"/>
      <c r="I7" s="76"/>
      <c r="J7" s="76"/>
      <c r="K7" s="2"/>
      <c r="L7" s="2"/>
      <c r="M7" s="2"/>
      <c r="N7" s="2"/>
    </row>
    <row r="8" spans="2:14" ht="8.25" customHeight="1">
      <c r="B8" s="76"/>
      <c r="C8" s="76"/>
      <c r="D8" s="76"/>
      <c r="E8" s="76"/>
      <c r="F8" s="76"/>
      <c r="G8" s="76"/>
      <c r="H8" s="76"/>
      <c r="I8" s="76"/>
      <c r="J8" s="76"/>
      <c r="K8" s="2"/>
      <c r="L8" s="2"/>
      <c r="M8" s="2"/>
      <c r="N8" s="2"/>
    </row>
    <row r="9" spans="2:14" ht="26.25" customHeight="1">
      <c r="B9" s="32"/>
      <c r="C9" s="82" t="s">
        <v>0</v>
      </c>
      <c r="D9" s="83"/>
      <c r="E9" s="35" t="s">
        <v>1</v>
      </c>
      <c r="F9" s="35" t="s">
        <v>26</v>
      </c>
      <c r="G9" s="36" t="s">
        <v>27</v>
      </c>
      <c r="H9" s="36" t="s">
        <v>2</v>
      </c>
      <c r="I9" s="37" t="s">
        <v>25</v>
      </c>
      <c r="J9" s="34"/>
      <c r="K9" s="7"/>
      <c r="L9" s="7"/>
      <c r="M9" s="7"/>
      <c r="N9" s="7"/>
    </row>
    <row r="10" spans="2:14" ht="25.5" customHeight="1">
      <c r="B10" s="33"/>
      <c r="C10" s="84"/>
      <c r="D10" s="85"/>
      <c r="E10" s="35" t="s">
        <v>30</v>
      </c>
      <c r="F10" s="35">
        <v>2</v>
      </c>
      <c r="G10" s="36">
        <v>3</v>
      </c>
      <c r="H10" s="36" t="s">
        <v>3</v>
      </c>
      <c r="I10" s="37" t="s">
        <v>4</v>
      </c>
      <c r="J10" s="34"/>
      <c r="K10" s="7"/>
      <c r="L10" s="7"/>
      <c r="M10" s="7"/>
      <c r="N10" s="7"/>
    </row>
    <row r="11" spans="2:14" ht="6" customHeight="1">
      <c r="B11" s="75"/>
      <c r="C11" s="76"/>
      <c r="D11" s="76"/>
      <c r="E11" s="76"/>
      <c r="F11" s="76"/>
      <c r="G11" s="76"/>
      <c r="H11" s="76"/>
      <c r="I11" s="76"/>
      <c r="J11" s="77"/>
      <c r="K11" s="2"/>
      <c r="L11" s="2"/>
      <c r="M11" s="2"/>
      <c r="N11" s="2"/>
    </row>
    <row r="12" spans="2:14" ht="29.25" customHeight="1">
      <c r="B12" s="71"/>
      <c r="C12" s="72"/>
      <c r="D12" s="72"/>
      <c r="E12" s="72"/>
      <c r="F12" s="72"/>
      <c r="G12" s="72"/>
      <c r="H12" s="72"/>
      <c r="I12" s="72"/>
      <c r="J12" s="73"/>
      <c r="K12" s="2"/>
      <c r="L12" s="2"/>
      <c r="M12" s="2"/>
      <c r="N12" s="2"/>
    </row>
    <row r="13" spans="2:14" ht="20.100000000000001" customHeight="1">
      <c r="B13" s="22"/>
      <c r="C13" s="74" t="s">
        <v>5</v>
      </c>
      <c r="D13" s="74"/>
      <c r="E13" s="49">
        <v>7337152861.2900181</v>
      </c>
      <c r="F13" s="49">
        <f>F17+F30</f>
        <v>128461408595.14999</v>
      </c>
      <c r="G13" s="49">
        <f>G17+G30</f>
        <v>128833687501.32001</v>
      </c>
      <c r="H13" s="49">
        <f>H17+H30</f>
        <v>6964873955.1200142</v>
      </c>
      <c r="I13" s="39">
        <f>I17+I30</f>
        <v>-372278906.17000437</v>
      </c>
      <c r="J13" s="23"/>
      <c r="K13" s="2"/>
      <c r="L13" s="2"/>
      <c r="M13" s="2"/>
      <c r="N13" s="2"/>
    </row>
    <row r="14" spans="2:14" ht="26.25" customHeight="1">
      <c r="B14" s="22"/>
      <c r="C14" s="28"/>
      <c r="D14" s="28"/>
      <c r="E14" s="40"/>
      <c r="F14" s="52"/>
      <c r="G14" s="52"/>
      <c r="H14" s="40"/>
      <c r="I14" s="40"/>
      <c r="J14" s="23"/>
      <c r="K14" s="2"/>
      <c r="L14" s="2"/>
      <c r="M14" s="2"/>
      <c r="N14" s="2"/>
    </row>
    <row r="15" spans="2:14" ht="26.25" customHeight="1">
      <c r="B15" s="22"/>
      <c r="C15" s="28"/>
      <c r="D15" s="28"/>
      <c r="E15" s="40"/>
      <c r="F15" s="52"/>
      <c r="G15" s="52"/>
      <c r="H15" s="40"/>
      <c r="I15" s="40"/>
      <c r="J15" s="23"/>
      <c r="K15" s="2"/>
      <c r="L15" s="2"/>
      <c r="M15" s="2"/>
      <c r="N15" s="2"/>
    </row>
    <row r="16" spans="2:14" ht="26.25" customHeight="1">
      <c r="B16" s="22"/>
      <c r="C16" s="28"/>
      <c r="D16" s="28"/>
      <c r="E16" s="40"/>
      <c r="F16" s="52"/>
      <c r="G16" s="52"/>
      <c r="H16" s="40"/>
      <c r="I16" s="40"/>
      <c r="J16" s="23"/>
      <c r="K16" s="2"/>
      <c r="L16" s="2"/>
      <c r="M16" s="2"/>
      <c r="N16" s="2"/>
    </row>
    <row r="17" spans="2:15" ht="20.100000000000001" customHeight="1">
      <c r="B17" s="24"/>
      <c r="C17" s="69" t="s">
        <v>6</v>
      </c>
      <c r="D17" s="69"/>
      <c r="E17" s="39">
        <v>265241697.55001831</v>
      </c>
      <c r="F17" s="49">
        <f>SUM(F20:F26)</f>
        <v>125093342730.5</v>
      </c>
      <c r="G17" s="49">
        <f>SUM(G20:G26)</f>
        <v>125036879523.27</v>
      </c>
      <c r="H17" s="49">
        <f>SUM(H20:H26)</f>
        <v>321704904.78001404</v>
      </c>
      <c r="I17" s="39">
        <f>SUM(I20:I26)</f>
        <v>56463207.229995728</v>
      </c>
      <c r="J17" s="25"/>
      <c r="K17" s="2"/>
      <c r="L17" s="2"/>
      <c r="M17" s="2"/>
      <c r="N17" s="2"/>
    </row>
    <row r="18" spans="2:15" ht="20.100000000000001" customHeight="1">
      <c r="B18" s="24"/>
      <c r="C18" s="29"/>
      <c r="D18" s="29"/>
      <c r="E18" s="39"/>
      <c r="F18" s="49"/>
      <c r="G18" s="49"/>
      <c r="H18" s="39"/>
      <c r="I18" s="39"/>
      <c r="J18" s="25"/>
      <c r="K18" s="2"/>
      <c r="L18" s="2"/>
      <c r="M18" s="2"/>
      <c r="N18" s="2"/>
    </row>
    <row r="19" spans="2:15" ht="20.25" customHeight="1">
      <c r="B19" s="11"/>
      <c r="C19" s="30"/>
      <c r="D19" s="30"/>
      <c r="E19" s="41"/>
      <c r="F19" s="53"/>
      <c r="G19" s="53"/>
      <c r="H19" s="42"/>
      <c r="I19" s="42"/>
      <c r="J19" s="12"/>
      <c r="K19" s="2"/>
      <c r="L19" s="2"/>
      <c r="M19" s="2"/>
      <c r="N19" s="2"/>
      <c r="O19" s="2"/>
    </row>
    <row r="20" spans="2:15" ht="35.25" customHeight="1">
      <c r="B20" s="11"/>
      <c r="C20" s="61" t="s">
        <v>7</v>
      </c>
      <c r="D20" s="61"/>
      <c r="E20" s="43">
        <v>265241697.55001831</v>
      </c>
      <c r="F20" s="47">
        <f>9218563755.29+8781813731.3+9284998085.83+6643922183.25+9924840927.49+10820107548.41+8871717623.18+12372271124.52+11323497177.79+16231362224.78+12443215177.3+9172568776.25</f>
        <v>125088878335.39</v>
      </c>
      <c r="G20" s="53">
        <f>9227893624.49+8810208585.45+9295914968.48+6617447352.37+9915133111.04+10808382257.17+8856049396.33+12368662101.12+11339037227.3+14476534249.22+14060874965.03+9256277290.16</f>
        <v>125032415128.16</v>
      </c>
      <c r="H20" s="44">
        <f>E20+F20-G20</f>
        <v>321704904.78001404</v>
      </c>
      <c r="I20" s="44">
        <f>H20-E20</f>
        <v>56463207.229995728</v>
      </c>
      <c r="J20" s="12"/>
      <c r="K20" s="2"/>
      <c r="L20" s="2"/>
      <c r="M20" s="2"/>
      <c r="N20" s="2"/>
      <c r="O20" s="2"/>
    </row>
    <row r="21" spans="2:15" ht="35.25" customHeight="1">
      <c r="B21" s="11"/>
      <c r="C21" s="61" t="s">
        <v>8</v>
      </c>
      <c r="D21" s="61"/>
      <c r="E21" s="43">
        <v>0</v>
      </c>
      <c r="F21" s="47">
        <f>2375000+377583.58+151418.77+24192.44+322000+82708+103000+289500+232400+139132.32+72000+295460</f>
        <v>4464395.1099999994</v>
      </c>
      <c r="G21" s="47">
        <f>13475.11+0+2890208.46+24000+110511.22+294000+708+392500+65000+167400+211132.32+295460</f>
        <v>4464395.1099999994</v>
      </c>
      <c r="H21" s="44">
        <f>E21+F21-G21</f>
        <v>0</v>
      </c>
      <c r="I21" s="44">
        <f t="shared" ref="I21:I26" si="0">H21-E21</f>
        <v>0</v>
      </c>
      <c r="J21" s="12"/>
      <c r="K21" s="2"/>
      <c r="L21" s="2"/>
      <c r="M21" s="2"/>
      <c r="N21" s="2"/>
      <c r="O21" s="2"/>
    </row>
    <row r="22" spans="2:15" ht="35.25" customHeight="1">
      <c r="B22" s="11"/>
      <c r="C22" s="61" t="s">
        <v>9</v>
      </c>
      <c r="D22" s="61"/>
      <c r="E22" s="43">
        <v>0</v>
      </c>
      <c r="F22" s="47">
        <v>0</v>
      </c>
      <c r="G22" s="47">
        <v>0</v>
      </c>
      <c r="H22" s="44">
        <f t="shared" ref="H22:H26" si="1">E22+F22-G22</f>
        <v>0</v>
      </c>
      <c r="I22" s="44">
        <f t="shared" si="0"/>
        <v>0</v>
      </c>
      <c r="J22" s="12"/>
      <c r="K22" s="2"/>
      <c r="L22" s="2"/>
      <c r="M22" s="2"/>
      <c r="N22" s="2"/>
      <c r="O22" s="2"/>
    </row>
    <row r="23" spans="2:15" ht="35.25" customHeight="1">
      <c r="B23" s="11"/>
      <c r="C23" s="61" t="s">
        <v>10</v>
      </c>
      <c r="D23" s="61"/>
      <c r="E23" s="43">
        <v>0</v>
      </c>
      <c r="F23" s="47">
        <v>0</v>
      </c>
      <c r="G23" s="47">
        <v>0</v>
      </c>
      <c r="H23" s="44">
        <f>E23+F23-G23</f>
        <v>0</v>
      </c>
      <c r="I23" s="44">
        <f t="shared" si="0"/>
        <v>0</v>
      </c>
      <c r="J23" s="12"/>
      <c r="K23" s="2"/>
      <c r="L23" s="2"/>
      <c r="M23" s="2"/>
      <c r="N23" s="2"/>
      <c r="O23" s="2" t="s">
        <v>11</v>
      </c>
    </row>
    <row r="24" spans="2:15" ht="35.25" customHeight="1">
      <c r="B24" s="11"/>
      <c r="C24" s="61" t="s">
        <v>12</v>
      </c>
      <c r="D24" s="61"/>
      <c r="E24" s="43">
        <v>0</v>
      </c>
      <c r="F24" s="47">
        <v>0</v>
      </c>
      <c r="G24" s="47">
        <v>0</v>
      </c>
      <c r="H24" s="44">
        <f t="shared" si="1"/>
        <v>0</v>
      </c>
      <c r="I24" s="44">
        <f t="shared" si="0"/>
        <v>0</v>
      </c>
      <c r="J24" s="12"/>
      <c r="K24" s="2"/>
      <c r="L24" s="2"/>
      <c r="M24" s="2"/>
      <c r="N24" s="2"/>
      <c r="O24" s="2"/>
    </row>
    <row r="25" spans="2:15" ht="35.25" customHeight="1">
      <c r="B25" s="11"/>
      <c r="C25" s="61" t="s">
        <v>13</v>
      </c>
      <c r="D25" s="61"/>
      <c r="E25" s="43">
        <v>0</v>
      </c>
      <c r="F25" s="47"/>
      <c r="G25" s="47"/>
      <c r="H25" s="44">
        <f t="shared" si="1"/>
        <v>0</v>
      </c>
      <c r="I25" s="44">
        <f t="shared" si="0"/>
        <v>0</v>
      </c>
      <c r="J25" s="12"/>
      <c r="K25" s="2"/>
      <c r="L25" s="2"/>
      <c r="M25" s="2" t="s">
        <v>11</v>
      </c>
      <c r="N25" s="2"/>
      <c r="O25" s="2"/>
    </row>
    <row r="26" spans="2:15" ht="35.25" customHeight="1">
      <c r="B26" s="11"/>
      <c r="C26" s="61" t="s">
        <v>14</v>
      </c>
      <c r="D26" s="61"/>
      <c r="E26" s="43">
        <v>0</v>
      </c>
      <c r="F26" s="47">
        <v>0</v>
      </c>
      <c r="G26" s="47">
        <v>0</v>
      </c>
      <c r="H26" s="44">
        <f t="shared" si="1"/>
        <v>0</v>
      </c>
      <c r="I26" s="44">
        <f t="shared" si="0"/>
        <v>0</v>
      </c>
      <c r="J26" s="12"/>
    </row>
    <row r="27" spans="2:15" ht="26.25" customHeight="1">
      <c r="B27" s="11"/>
      <c r="C27" s="31"/>
      <c r="D27" s="31"/>
      <c r="E27" s="43"/>
      <c r="F27" s="47"/>
      <c r="G27" s="47"/>
      <c r="H27" s="44"/>
      <c r="I27" s="44"/>
      <c r="J27" s="12"/>
    </row>
    <row r="28" spans="2:15" ht="26.25" customHeight="1">
      <c r="B28" s="11"/>
      <c r="C28" s="31"/>
      <c r="D28" s="31"/>
      <c r="E28" s="43"/>
      <c r="F28" s="47"/>
      <c r="G28" s="47"/>
      <c r="H28" s="44"/>
      <c r="I28" s="44"/>
      <c r="J28" s="12"/>
    </row>
    <row r="29" spans="2:15" ht="26.25" customHeight="1">
      <c r="B29" s="11"/>
      <c r="C29" s="31"/>
      <c r="D29" s="31"/>
      <c r="E29" s="45"/>
      <c r="F29" s="54"/>
      <c r="G29" s="54"/>
      <c r="H29" s="46"/>
      <c r="I29" s="46"/>
      <c r="J29" s="12"/>
    </row>
    <row r="30" spans="2:15" ht="20.100000000000001" customHeight="1">
      <c r="B30" s="24"/>
      <c r="C30" s="69" t="s">
        <v>15</v>
      </c>
      <c r="D30" s="69"/>
      <c r="E30" s="39">
        <v>7071911163.7399998</v>
      </c>
      <c r="F30" s="49">
        <f>SUM(F33:F41)</f>
        <v>3368065864.6500001</v>
      </c>
      <c r="G30" s="49">
        <f>SUM(G33:G41)</f>
        <v>3796807978.0500002</v>
      </c>
      <c r="H30" s="49">
        <f>SUM(H33:H41)</f>
        <v>6643169050.3400002</v>
      </c>
      <c r="I30" s="39">
        <f>SUM(I33:I41)</f>
        <v>-428742113.4000001</v>
      </c>
      <c r="J30" s="25"/>
    </row>
    <row r="31" spans="2:15" ht="21" customHeight="1">
      <c r="B31" s="24"/>
      <c r="C31" s="29"/>
      <c r="D31" s="29"/>
      <c r="E31" s="39"/>
      <c r="F31" s="47"/>
      <c r="G31" s="47"/>
      <c r="H31" s="39"/>
      <c r="I31" s="39"/>
      <c r="J31" s="25"/>
    </row>
    <row r="32" spans="2:15" ht="20.100000000000001" customHeight="1">
      <c r="B32" s="11"/>
      <c r="C32" s="30"/>
      <c r="D32" s="31"/>
      <c r="E32" s="41"/>
      <c r="F32" s="53"/>
      <c r="G32" s="53"/>
      <c r="H32" s="42"/>
      <c r="I32" s="42"/>
      <c r="J32" s="12"/>
    </row>
    <row r="33" spans="2:18" ht="35.25" customHeight="1">
      <c r="B33" s="11"/>
      <c r="C33" s="61" t="s">
        <v>16</v>
      </c>
      <c r="D33" s="61"/>
      <c r="E33" s="43">
        <v>6875877616.1499996</v>
      </c>
      <c r="F33" s="47">
        <f>87644656.12+472432215.79+598886916.14+108931691.31+143372455.48+153472325.13+141921057+503981120.73+486541417.28+169055094.22+181913464.62+232121287.99</f>
        <v>3280273701.8100004</v>
      </c>
      <c r="G33" s="47">
        <f>2397190.2+444796740.99+433080072.1+49723436.78+25837453+26525515.04+26087256.9+468094615.72+455475510.01+1771583236.74+48455459.21+26067088.54</f>
        <v>3778123575.23</v>
      </c>
      <c r="H33" s="48">
        <f>E33+F33-G33</f>
        <v>6378027742.7299995</v>
      </c>
      <c r="I33" s="44">
        <f>H33-E33</f>
        <v>-497849873.42000008</v>
      </c>
      <c r="J33" s="12"/>
    </row>
    <row r="34" spans="2:18" ht="35.25" customHeight="1">
      <c r="B34" s="11"/>
      <c r="C34" s="61" t="s">
        <v>17</v>
      </c>
      <c r="D34" s="61"/>
      <c r="E34" s="43">
        <v>0</v>
      </c>
      <c r="F34" s="47">
        <v>0</v>
      </c>
      <c r="G34" s="47">
        <v>0</v>
      </c>
      <c r="H34" s="44">
        <f t="shared" ref="H34:H41" si="2">E34+F34-G34</f>
        <v>0</v>
      </c>
      <c r="I34" s="44">
        <f t="shared" ref="I34:I40" si="3">H34-E34</f>
        <v>0</v>
      </c>
      <c r="J34" s="12"/>
    </row>
    <row r="35" spans="2:18" ht="35.25" customHeight="1">
      <c r="B35" s="11"/>
      <c r="C35" s="61" t="s">
        <v>18</v>
      </c>
      <c r="D35" s="61"/>
      <c r="E35" s="47">
        <v>115697655.70999999</v>
      </c>
      <c r="F35" s="47">
        <f>1955611+416631+3360654.69+2584452.18</f>
        <v>8317348.8699999992</v>
      </c>
      <c r="G35" s="47">
        <f>0+0</f>
        <v>0</v>
      </c>
      <c r="H35" s="48">
        <f>E35+F35-G35</f>
        <v>124015004.58</v>
      </c>
      <c r="I35" s="44">
        <f t="shared" si="3"/>
        <v>8317348.8700000048</v>
      </c>
      <c r="J35" s="12"/>
    </row>
    <row r="36" spans="2:18" ht="35.25" customHeight="1">
      <c r="B36" s="11"/>
      <c r="C36" s="61" t="s">
        <v>19</v>
      </c>
      <c r="D36" s="61"/>
      <c r="E36" s="47">
        <v>220179990.78999999</v>
      </c>
      <c r="F36" s="47">
        <f>49996+45472+-102743.56+29000+2935652.68+3073689.82+69477621.43</f>
        <v>75508688.370000005</v>
      </c>
      <c r="G36" s="47">
        <f>49996+45472+41003.68+1383748+2538354.01</f>
        <v>4058573.6899999995</v>
      </c>
      <c r="H36" s="48">
        <f t="shared" si="2"/>
        <v>291630105.46999997</v>
      </c>
      <c r="I36" s="44">
        <f t="shared" si="3"/>
        <v>71450114.679999977</v>
      </c>
      <c r="J36" s="12"/>
    </row>
    <row r="37" spans="2:18" ht="35.25" customHeight="1">
      <c r="B37" s="11"/>
      <c r="C37" s="61" t="s">
        <v>20</v>
      </c>
      <c r="D37" s="61"/>
      <c r="E37" s="43">
        <v>0</v>
      </c>
      <c r="F37" s="47">
        <v>0</v>
      </c>
      <c r="G37" s="47">
        <v>0</v>
      </c>
      <c r="H37" s="44">
        <f t="shared" si="2"/>
        <v>0</v>
      </c>
      <c r="I37" s="44">
        <f t="shared" si="3"/>
        <v>0</v>
      </c>
      <c r="J37" s="12"/>
    </row>
    <row r="38" spans="2:18" ht="35.25" customHeight="1">
      <c r="B38" s="11"/>
      <c r="C38" s="61" t="s">
        <v>21</v>
      </c>
      <c r="D38" s="61"/>
      <c r="E38" s="43">
        <v>-139905937.90999997</v>
      </c>
      <c r="F38" s="47">
        <f>0+0+12101.59+1383748+2538354.01+29000</f>
        <v>3963203.5999999996</v>
      </c>
      <c r="G38" s="47">
        <f>986306.28+989170.32+989170.32+989170.32+989170.32+887521.93+989265.49+1008850.77+989040.02+980795.38+462397.52+4364970.46</f>
        <v>14625829.129999999</v>
      </c>
      <c r="H38" s="48">
        <f>E38+F38-G38</f>
        <v>-150568563.43999997</v>
      </c>
      <c r="I38" s="44">
        <f t="shared" si="3"/>
        <v>-10662625.530000001</v>
      </c>
      <c r="J38" s="12"/>
    </row>
    <row r="39" spans="2:18" ht="35.25" customHeight="1">
      <c r="B39" s="11"/>
      <c r="C39" s="61" t="s">
        <v>22</v>
      </c>
      <c r="D39" s="61"/>
      <c r="E39" s="43">
        <v>61839</v>
      </c>
      <c r="F39" s="47">
        <v>2922</v>
      </c>
      <c r="G39" s="47">
        <v>0</v>
      </c>
      <c r="H39" s="48">
        <f>E39+F39-G39</f>
        <v>64761</v>
      </c>
      <c r="I39" s="44">
        <f t="shared" si="3"/>
        <v>2922</v>
      </c>
      <c r="J39" s="12"/>
    </row>
    <row r="40" spans="2:18" ht="35.25" customHeight="1">
      <c r="B40" s="11"/>
      <c r="C40" s="61" t="s">
        <v>23</v>
      </c>
      <c r="D40" s="61"/>
      <c r="E40" s="43">
        <v>0</v>
      </c>
      <c r="F40" s="47"/>
      <c r="G40" s="47"/>
      <c r="H40" s="44">
        <f t="shared" si="2"/>
        <v>0</v>
      </c>
      <c r="I40" s="44">
        <f t="shared" si="3"/>
        <v>0</v>
      </c>
      <c r="J40" s="12"/>
    </row>
    <row r="41" spans="2:18" ht="35.25" customHeight="1">
      <c r="B41" s="11"/>
      <c r="C41" s="61" t="s">
        <v>24</v>
      </c>
      <c r="D41" s="61"/>
      <c r="E41" s="43">
        <v>0</v>
      </c>
      <c r="F41" s="47">
        <v>0</v>
      </c>
      <c r="G41" s="47">
        <v>0</v>
      </c>
      <c r="H41" s="44">
        <f t="shared" si="2"/>
        <v>0</v>
      </c>
      <c r="I41" s="44">
        <f>H41-E41</f>
        <v>0</v>
      </c>
      <c r="J41" s="12"/>
    </row>
    <row r="42" spans="2:18" ht="26.25" customHeight="1">
      <c r="B42" s="11"/>
      <c r="C42" s="27"/>
      <c r="D42" s="27"/>
      <c r="E42" s="1"/>
      <c r="F42" s="55"/>
      <c r="G42" s="55"/>
      <c r="H42" s="26"/>
      <c r="I42" s="26"/>
      <c r="J42" s="12"/>
    </row>
    <row r="43" spans="2:18">
      <c r="B43" s="8"/>
      <c r="C43" s="62"/>
      <c r="D43" s="62"/>
      <c r="E43" s="9"/>
      <c r="F43" s="56"/>
      <c r="G43" s="56"/>
      <c r="H43" s="9"/>
      <c r="I43" s="9"/>
      <c r="J43" s="10"/>
    </row>
    <row r="44" spans="2:18">
      <c r="B44" s="63"/>
      <c r="C44" s="64"/>
      <c r="D44" s="64"/>
      <c r="E44" s="64"/>
      <c r="F44" s="64"/>
      <c r="G44" s="64"/>
      <c r="H44" s="64"/>
      <c r="I44" s="64"/>
      <c r="J44" s="65"/>
    </row>
    <row r="45" spans="2:18">
      <c r="B45" s="2"/>
      <c r="C45" s="13"/>
      <c r="D45" s="14"/>
      <c r="F45" s="51"/>
      <c r="G45" s="51"/>
      <c r="H45" s="2"/>
      <c r="I45" s="2"/>
      <c r="J45" s="2"/>
    </row>
    <row r="46" spans="2:18">
      <c r="B46" s="2"/>
      <c r="C46" s="66" t="s">
        <v>28</v>
      </c>
      <c r="D46" s="66"/>
      <c r="E46" s="66"/>
      <c r="F46" s="66"/>
      <c r="G46" s="66"/>
      <c r="H46" s="66"/>
      <c r="I46" s="66"/>
      <c r="J46" s="15"/>
      <c r="K46" s="15"/>
      <c r="L46" s="2"/>
      <c r="M46" s="2"/>
      <c r="N46" s="2"/>
      <c r="O46" s="2"/>
      <c r="P46" s="2"/>
      <c r="Q46" s="2"/>
      <c r="R46" s="2"/>
    </row>
    <row r="47" spans="2:18">
      <c r="B47" s="2"/>
      <c r="C47" s="38"/>
      <c r="D47" s="38"/>
      <c r="E47" s="38"/>
      <c r="F47" s="57"/>
      <c r="G47" s="57"/>
      <c r="H47" s="38"/>
      <c r="I47" s="38"/>
      <c r="J47" s="15"/>
      <c r="K47" s="15"/>
      <c r="L47" s="2"/>
      <c r="M47" s="2"/>
      <c r="N47" s="2"/>
      <c r="O47" s="2"/>
      <c r="P47" s="2"/>
      <c r="Q47" s="2"/>
      <c r="R47" s="2"/>
    </row>
    <row r="48" spans="2:18">
      <c r="B48" s="2"/>
      <c r="C48" s="38"/>
      <c r="D48" s="38"/>
      <c r="E48" s="38"/>
      <c r="F48" s="57"/>
      <c r="G48" s="57"/>
      <c r="H48" s="38"/>
      <c r="I48" s="38"/>
      <c r="J48" s="15"/>
      <c r="K48" s="15"/>
      <c r="L48" s="2"/>
      <c r="M48" s="2"/>
      <c r="N48" s="2"/>
      <c r="O48" s="2"/>
      <c r="P48" s="2"/>
      <c r="Q48" s="2"/>
      <c r="R48" s="2"/>
    </row>
    <row r="49" spans="2:18">
      <c r="B49" s="2"/>
      <c r="C49" s="38"/>
      <c r="D49" s="38"/>
      <c r="E49" s="38"/>
      <c r="F49" s="57"/>
      <c r="G49" s="57"/>
      <c r="H49" s="38"/>
      <c r="I49" s="38"/>
      <c r="J49" s="15"/>
      <c r="K49" s="15"/>
      <c r="L49" s="2"/>
      <c r="M49" s="2"/>
      <c r="N49" s="2"/>
      <c r="O49" s="2"/>
      <c r="P49" s="2"/>
      <c r="Q49" s="2"/>
      <c r="R49" s="2"/>
    </row>
    <row r="50" spans="2:18">
      <c r="B50" s="2"/>
      <c r="C50" s="38"/>
      <c r="D50" s="38"/>
      <c r="E50" s="38"/>
      <c r="F50" s="57"/>
      <c r="G50" s="57"/>
      <c r="H50" s="38"/>
      <c r="I50" s="38"/>
      <c r="J50" s="15"/>
      <c r="K50" s="15"/>
      <c r="L50" s="2"/>
      <c r="M50" s="2"/>
      <c r="N50" s="2"/>
      <c r="O50" s="2"/>
      <c r="P50" s="2"/>
      <c r="Q50" s="2"/>
      <c r="R50" s="2"/>
    </row>
    <row r="51" spans="2:18">
      <c r="B51" s="2"/>
      <c r="C51" s="15"/>
      <c r="D51" s="16"/>
      <c r="E51" s="17"/>
      <c r="F51" s="58"/>
      <c r="G51" s="51"/>
      <c r="H51" s="18"/>
      <c r="I51" s="16"/>
      <c r="J51" s="17"/>
      <c r="K51" s="17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67"/>
      <c r="D52" s="67"/>
      <c r="E52" s="17"/>
      <c r="F52" s="70"/>
      <c r="G52" s="70"/>
      <c r="H52" s="70"/>
      <c r="I52" s="70"/>
      <c r="J52" s="17"/>
      <c r="K52" s="17"/>
      <c r="L52" s="2"/>
      <c r="M52" s="2"/>
      <c r="N52" s="2"/>
      <c r="O52" s="2"/>
      <c r="P52" s="2"/>
      <c r="Q52" s="2"/>
      <c r="R52" s="2"/>
    </row>
    <row r="53" spans="2:18">
      <c r="B53" s="2"/>
      <c r="C53" s="50"/>
      <c r="D53" s="50"/>
      <c r="E53" s="17"/>
      <c r="F53" s="59"/>
      <c r="G53" s="59"/>
      <c r="H53" s="21"/>
      <c r="I53" s="21"/>
      <c r="J53" s="17"/>
      <c r="K53" s="17"/>
      <c r="L53" s="2"/>
      <c r="M53" s="2"/>
      <c r="N53" s="2"/>
      <c r="O53" s="2"/>
      <c r="P53" s="2"/>
      <c r="Q53" s="2"/>
      <c r="R53" s="2"/>
    </row>
    <row r="54" spans="2:18">
      <c r="B54" s="2"/>
      <c r="C54" s="50"/>
      <c r="D54" s="50"/>
      <c r="E54" s="17"/>
      <c r="F54" s="59"/>
      <c r="G54" s="59"/>
      <c r="H54" s="21"/>
      <c r="I54" s="21"/>
      <c r="J54" s="17"/>
      <c r="K54" s="17"/>
      <c r="L54" s="2"/>
      <c r="M54" s="2"/>
      <c r="N54" s="2"/>
      <c r="O54" s="2"/>
      <c r="P54" s="2"/>
      <c r="Q54" s="2"/>
      <c r="R54" s="2"/>
    </row>
    <row r="55" spans="2:18">
      <c r="B55" s="2"/>
      <c r="C55" s="68"/>
      <c r="D55" s="68"/>
      <c r="E55" s="2"/>
      <c r="F55" s="68"/>
      <c r="G55" s="68"/>
      <c r="H55" s="68"/>
      <c r="I55" s="68"/>
      <c r="J55" s="19"/>
      <c r="K55" s="2"/>
      <c r="Q55" s="2"/>
      <c r="R55" s="2"/>
    </row>
    <row r="56" spans="2:18">
      <c r="B56" s="2"/>
      <c r="C56" s="60"/>
      <c r="D56" s="60"/>
      <c r="E56" s="20"/>
      <c r="F56" s="60"/>
      <c r="G56" s="60"/>
      <c r="H56" s="60"/>
      <c r="I56" s="60"/>
      <c r="J56" s="19"/>
      <c r="K56" s="2"/>
      <c r="Q56" s="2"/>
      <c r="R56" s="2"/>
    </row>
    <row r="57" spans="2:18">
      <c r="C57" s="2"/>
      <c r="D57" s="2"/>
      <c r="E57" s="21"/>
      <c r="F57" s="51"/>
      <c r="G57" s="51"/>
      <c r="H57" s="2"/>
    </row>
    <row r="58" spans="2:18" hidden="1">
      <c r="C58" s="2"/>
      <c r="D58" s="2"/>
      <c r="E58" s="21"/>
      <c r="F58" s="51"/>
      <c r="G58" s="51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0" max="1048575" man="1"/>
  </colBreaks>
  <ignoredErrors>
    <ignoredError sqref="E43:H43 H22:I22 F13:I14 F17:I17 F29:I29 I39 H37:I37 H19:I19 I20 H41:I41 H40:I40 I23 I21 H24:I24 H25:I25 H26:I26 H33:I33 H36:I36 I38 I35 H34:I34 F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2022</vt:lpstr>
      <vt:lpstr>'Diciembre 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2022-11-24T21:46:37Z</cp:lastPrinted>
  <dcterms:created xsi:type="dcterms:W3CDTF">2014-09-29T18:59:31Z</dcterms:created>
  <dcterms:modified xsi:type="dcterms:W3CDTF">2023-02-04T02:15:39Z</dcterms:modified>
</cp:coreProperties>
</file>