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2\Presupuesto\CONAC\Diciembre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<sst xmlns="http://schemas.openxmlformats.org/spreadsheetml/2006/main" count="46" uniqueCount="46">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</sst>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1603633796.52</v>
      </c>
      <c r="G11" s="42">
        <f t="shared" ref="G11" si="0">G12+G16+G26+G31+G35+G41</f>
        <v>1694240568.6300001</v>
      </c>
      <c r="H11" s="42">
        <f>H12+H16+H26+H31+H35+H41</f>
        <v>3297874365.1500001</v>
      </c>
      <c r="I11" s="42">
        <f t="shared" ref="I11:K11" si="1">I12+I16+I26+I31+I35+I41</f>
        <v>3277740965.04</v>
      </c>
      <c r="J11" s="42">
        <f t="shared" si="1"/>
        <v>3266278256.7199993</v>
      </c>
      <c r="K11" s="43">
        <f t="shared" si="1"/>
        <v>20133400.110000134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1603633796.52</v>
      </c>
      <c r="G16" s="42">
        <f t="shared" si="6"/>
        <v>1694240568.6300001</v>
      </c>
      <c r="H16" s="42">
        <f>SUM(H17:H24)</f>
        <v>3297874365.1500001</v>
      </c>
      <c r="I16" s="42">
        <f t="shared" ref="I16:K16" si="7">SUM(I17:I24)</f>
        <v>3277740965.04</v>
      </c>
      <c r="J16" s="42">
        <f t="shared" si="7"/>
        <v>3266278256.7199993</v>
      </c>
      <c r="K16" s="43">
        <f t="shared" si="7"/>
        <v>20133400.110000134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1603633796.52</v>
      </c>
      <c r="G17" s="44">
        <v>1694240568.6300001</v>
      </c>
      <c r="H17" s="44">
        <f t="shared" si="4"/>
        <v>3297874365.1500001</v>
      </c>
      <c r="I17" s="44">
        <v>3277740965.04</v>
      </c>
      <c r="J17" s="44">
        <v>3266278256.7199993</v>
      </c>
      <c r="K17" s="45">
        <f t="shared" si="5"/>
        <v>20133400.110000134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>
        <v>308691556.94</v>
      </c>
      <c r="H46" s="42">
        <f>IF(AND(F46&gt;=0,G46&gt;=0),(F46+G46),"-")</f>
        <v>1148473873.9400001</v>
      </c>
      <c r="I46" s="42">
        <v>1112102088.1900001</v>
      </c>
      <c r="J46" s="42">
        <v>1112102088.1900001</v>
      </c>
      <c r="K46" s="43">
        <f t="shared" ref="K46" si="16">IF(AND(H46&gt;=0,I46&gt;=0),(H46-I46),"-")</f>
        <v>36371785.75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>
        <v>0</v>
      </c>
      <c r="G48" s="42">
        <v>20613090.48</v>
      </c>
      <c r="H48" s="42">
        <f>IF(AND(F48&gt;=0,G48&gt;=0),(F48+G48),"-")</f>
        <v>20613090.48</v>
      </c>
      <c r="I48" s="42">
        <v>20613090.48</v>
      </c>
      <c r="J48" s="42">
        <v>20613090.48</v>
      </c>
      <c r="K48" s="43">
        <f t="shared" ref="K48" si="17">H48-I48</f>
        <v>0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2443416113.52</v>
      </c>
      <c r="G51" s="42">
        <f>G48+G46+G44+G11</f>
        <v>2023545216.0500002</v>
      </c>
      <c r="H51" s="42">
        <f>H48+H46+H44+H11</f>
        <v>4466961329.5699997</v>
      </c>
      <c r="I51" s="42">
        <f t="shared" ref="I51:K51" si="18">I48+I46+I44+I11</f>
        <v>4410456143.71</v>
      </c>
      <c r="J51" s="42">
        <f t="shared" si="18"/>
        <v>4398993435.3899994</v>
      </c>
      <c r="K51" s="43">
        <f t="shared" si="18"/>
        <v>56505185.860000134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2022-03-29T19:44:51Z</cp:lastPrinted>
  <dcterms:created xsi:type="dcterms:W3CDTF">2014-11-13T18:34:23Z</dcterms:created>
  <dcterms:modified xsi:type="dcterms:W3CDTF">2023-02-03T23:41:35Z</dcterms:modified>
</cp:coreProperties>
</file>