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30420 Cambios ingresos\"/>
    </mc:Choice>
  </mc:AlternateContent>
  <xr:revisionPtr revIDLastSave="0" documentId="13_ncr:1_{A996AED4-2720-4F16-B720-1C19F03E96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c 22 (2)" sheetId="4" r:id="rId1"/>
    <sheet name="dic 22" sheetId="3" r:id="rId2"/>
  </sheets>
  <definedNames>
    <definedName name="_xlnm.Print_Area" localSheetId="1">'dic 22'!$A$1:$K$69</definedName>
    <definedName name="_xlnm.Print_Area" localSheetId="0">'dic 22 (2)'!$A$1:$K$69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4" l="1"/>
  <c r="I48" i="4" s="1"/>
  <c r="J48" i="4" s="1"/>
  <c r="H50" i="4"/>
  <c r="H48" i="4" s="1"/>
  <c r="F50" i="4"/>
  <c r="E50" i="4"/>
  <c r="F48" i="4"/>
  <c r="E48" i="4"/>
  <c r="I46" i="4"/>
  <c r="J45" i="4"/>
  <c r="I45" i="4"/>
  <c r="I41" i="4" s="1"/>
  <c r="H45" i="4"/>
  <c r="F45" i="4"/>
  <c r="I44" i="4"/>
  <c r="F44" i="4"/>
  <c r="E44" i="4"/>
  <c r="J44" i="4" s="1"/>
  <c r="J43" i="4"/>
  <c r="G43" i="4"/>
  <c r="J39" i="4"/>
  <c r="G39" i="4"/>
  <c r="J38" i="4"/>
  <c r="G38" i="4"/>
  <c r="J37" i="4"/>
  <c r="G37" i="4"/>
  <c r="J36" i="4"/>
  <c r="G36" i="4"/>
  <c r="I35" i="4"/>
  <c r="J35" i="4" s="1"/>
  <c r="G35" i="4"/>
  <c r="F35" i="4"/>
  <c r="F30" i="4" s="1"/>
  <c r="F52" i="4" s="1"/>
  <c r="E35" i="4"/>
  <c r="E30" i="4" s="1"/>
  <c r="J34" i="4"/>
  <c r="G34" i="4"/>
  <c r="J33" i="4"/>
  <c r="G33" i="4"/>
  <c r="J32" i="4"/>
  <c r="G32" i="4"/>
  <c r="I30" i="4"/>
  <c r="I52" i="4" s="1"/>
  <c r="I22" i="4"/>
  <c r="F22" i="4"/>
  <c r="J20" i="4"/>
  <c r="G20" i="4"/>
  <c r="G50" i="4" s="1"/>
  <c r="G48" i="4" s="1"/>
  <c r="H19" i="4"/>
  <c r="H46" i="4" s="1"/>
  <c r="F19" i="4"/>
  <c r="F46" i="4" s="1"/>
  <c r="F41" i="4" s="1"/>
  <c r="E19" i="4"/>
  <c r="E22" i="4" s="1"/>
  <c r="J18" i="4"/>
  <c r="G18" i="4"/>
  <c r="J17" i="4"/>
  <c r="G17" i="4"/>
  <c r="G45" i="4" s="1"/>
  <c r="J16" i="4"/>
  <c r="H16" i="4"/>
  <c r="J15" i="4"/>
  <c r="H15" i="4"/>
  <c r="H22" i="4" s="1"/>
  <c r="G15" i="4"/>
  <c r="G44" i="4" s="1"/>
  <c r="J14" i="4"/>
  <c r="H14" i="4"/>
  <c r="H35" i="4" s="1"/>
  <c r="H30" i="4" s="1"/>
  <c r="G14" i="4"/>
  <c r="J13" i="4"/>
  <c r="G13" i="4"/>
  <c r="J12" i="4"/>
  <c r="G12" i="4"/>
  <c r="J11" i="4"/>
  <c r="G11" i="4"/>
  <c r="I50" i="3"/>
  <c r="H46" i="3"/>
  <c r="I46" i="3"/>
  <c r="J22" i="4" l="1"/>
  <c r="G30" i="4"/>
  <c r="J30" i="4"/>
  <c r="J50" i="4"/>
  <c r="G19" i="4"/>
  <c r="G46" i="4" s="1"/>
  <c r="H44" i="4"/>
  <c r="H41" i="4" s="1"/>
  <c r="H52" i="4" s="1"/>
  <c r="E46" i="4"/>
  <c r="J19" i="4"/>
  <c r="H45" i="3"/>
  <c r="F19" i="3"/>
  <c r="E19" i="3"/>
  <c r="G22" i="4" l="1"/>
  <c r="J46" i="4"/>
  <c r="E41" i="4"/>
  <c r="G19" i="3"/>
  <c r="G41" i="4" l="1"/>
  <c r="J41" i="4"/>
  <c r="E52" i="4"/>
  <c r="G17" i="3"/>
  <c r="G52" i="4" l="1"/>
  <c r="J52" i="4"/>
  <c r="H15" i="3"/>
  <c r="J17" i="3" l="1"/>
  <c r="J14" i="3" l="1"/>
  <c r="I45" i="3" l="1"/>
  <c r="J45" i="3" s="1"/>
  <c r="G20" i="3" l="1"/>
  <c r="J19" i="3" l="1"/>
  <c r="G15" i="3" l="1"/>
  <c r="I35" i="3" l="1"/>
  <c r="I30" i="3" s="1"/>
  <c r="H14" i="3"/>
  <c r="F45" i="3"/>
  <c r="E35" i="3"/>
  <c r="J20" i="3"/>
  <c r="H35" i="3" l="1"/>
  <c r="H30" i="3" s="1"/>
  <c r="H44" i="3" l="1"/>
  <c r="H16" i="3"/>
  <c r="I22" i="3"/>
  <c r="J16" i="3"/>
  <c r="J15" i="3"/>
  <c r="H19" i="3" l="1"/>
  <c r="H22" i="3" l="1"/>
  <c r="F50" i="3" l="1"/>
  <c r="F48" i="3" s="1"/>
  <c r="H50" i="3"/>
  <c r="H48" i="3" s="1"/>
  <c r="I48" i="3"/>
  <c r="E50" i="3"/>
  <c r="E48" i="3" s="1"/>
  <c r="F46" i="3"/>
  <c r="E46" i="3"/>
  <c r="F44" i="3"/>
  <c r="I44" i="3"/>
  <c r="E44" i="3"/>
  <c r="F35" i="3"/>
  <c r="E30" i="3"/>
  <c r="G45" i="3"/>
  <c r="G44" i="3"/>
  <c r="J48" i="3" l="1"/>
  <c r="H41" i="3"/>
  <c r="H52" i="3" s="1"/>
  <c r="J44" i="3"/>
  <c r="J35" i="3"/>
  <c r="J50" i="3"/>
  <c r="J46" i="3"/>
  <c r="J43" i="3"/>
  <c r="G43" i="3"/>
  <c r="I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F30" i="3"/>
  <c r="F22" i="3"/>
  <c r="E22" i="3"/>
  <c r="J22" i="3" s="1"/>
  <c r="G50" i="3"/>
  <c r="G48" i="3" s="1"/>
  <c r="G46" i="3"/>
  <c r="J18" i="3"/>
  <c r="G18" i="3"/>
  <c r="G14" i="3"/>
  <c r="G35" i="3" s="1"/>
  <c r="J13" i="3"/>
  <c r="G13" i="3"/>
  <c r="J12" i="3"/>
  <c r="G12" i="3"/>
  <c r="J11" i="3"/>
  <c r="G11" i="3"/>
  <c r="J41" i="3" l="1"/>
  <c r="I52" i="3"/>
  <c r="F52" i="3"/>
  <c r="G41" i="3"/>
  <c r="E52" i="3"/>
  <c r="G22" i="3"/>
  <c r="G30" i="3"/>
  <c r="J30" i="3"/>
  <c r="J52" i="3" l="1"/>
  <c r="G52" i="3"/>
</calcChain>
</file>

<file path=xl/sharedStrings.xml><?xml version="1.0" encoding="utf-8"?>
<sst xmlns="http://schemas.openxmlformats.org/spreadsheetml/2006/main" count="135" uniqueCount="47">
  <si>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</si>
  <si>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</si>
  <si>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</si>
  <si>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</si>
  <si>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</si>
  <si>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</si>
  <si>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</si>
  <si>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</si>
  <si>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</si>
  <si>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</si>
  <si>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</si>
  <si>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</si>
  <si>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</si>
  <si>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</si>
  <si>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</si>
  <si>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</si>
  <si>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</si>
  <si>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</si>
  <si>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</si>
  <si>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</si>
  <si>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</si>
  <si>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</si>
  <si>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</si>
  <si>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</si>
  <si>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</si>
  <si>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</si>
  <si>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</si>
  <si>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</si>
  <si>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</si>
  <si>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</si>
  <si>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</si>
  <si>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</si>
  <si>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</si>
  <si>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</si>
  <si>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</si>
  <si>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</si>
  <si>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</si>
  <si>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</si>
  <si>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</si>
  <si>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</si>
  <si>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</si>
  <si>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</si>
  <si>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</si>
  <si>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</si>
  <si>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r>
      <t xml:space="preserve">Ingresos por Ventas de Bienes, Prestación de Servicios y </t>
    </r>
    <r>
      <rPr>
        <b/>
        <sz val="8"/>
        <color rgb="FF000000"/>
        <rFont val="HelveticaNeueLT Std Lt"/>
        <family val="2"/>
      </rPr>
      <t>Otros Ingresos</t>
    </r>
  </si>
  <si>
    <t>Del 1 de Enero al 31 de Diciembre de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</si>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</sst>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8">
    <xf numFmtId="0" fontId="0" fillId="0" borderId="0" xfId="0"/>
    <xf numFmtId="0" fontId="4" fillId="0" borderId="0" xfId="0" applyFont="1" applyProtection="1">
      <protection locked="0"/>
    </xf>
    <xf numFmtId="0" fontId="5" fillId="0" borderId="0" xfId="4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4" applyFont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Border="1" applyProtection="1">
      <protection locked="0"/>
    </xf>
    <xf numFmtId="0" fontId="7" fillId="0" borderId="14" xfId="0" applyFont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13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9" fillId="0" borderId="2" xfId="4" applyFont="1" applyBorder="1" applyProtection="1">
      <protection locked="0"/>
    </xf>
    <xf numFmtId="0" fontId="9" fillId="0" borderId="10" xfId="4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Protection="1">
      <protection locked="0"/>
    </xf>
    <xf numFmtId="0" fontId="10" fillId="0" borderId="12" xfId="0" applyFont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Border="1" applyProtection="1">
      <protection locked="0"/>
    </xf>
    <xf numFmtId="0" fontId="10" fillId="0" borderId="2" xfId="4" applyFont="1" applyBorder="1"/>
    <xf numFmtId="0" fontId="10" fillId="0" borderId="10" xfId="4" applyFont="1" applyBorder="1"/>
    <xf numFmtId="43" fontId="6" fillId="0" borderId="0" xfId="1" applyFont="1" applyFill="1" applyProtection="1">
      <protection locked="0"/>
    </xf>
    <xf numFmtId="0" fontId="6" fillId="0" borderId="13" xfId="0" applyFont="1" applyBorder="1" applyProtection="1">
      <protection locked="0"/>
    </xf>
    <xf numFmtId="0" fontId="13" fillId="0" borderId="4" xfId="4" applyFont="1" applyBorder="1" applyAlignment="1">
      <alignment horizontal="center" vertical="center"/>
    </xf>
    <xf numFmtId="0" fontId="13" fillId="0" borderId="14" xfId="4" applyFont="1" applyBorder="1" applyAlignment="1">
      <alignment wrapText="1"/>
    </xf>
    <xf numFmtId="167" fontId="6" fillId="0" borderId="0" xfId="0" applyNumberFormat="1" applyFont="1" applyProtection="1">
      <protection locked="0"/>
    </xf>
    <xf numFmtId="0" fontId="13" fillId="0" borderId="0" xfId="4" applyFont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4" fillId="0" borderId="0" xfId="4" applyFont="1" applyAlignment="1">
      <alignment horizontal="center" vertical="center"/>
    </xf>
    <xf numFmtId="0" fontId="10" fillId="0" borderId="9" xfId="0" applyFont="1" applyBorder="1" applyProtection="1">
      <protection locked="0"/>
    </xf>
    <xf numFmtId="0" fontId="16" fillId="0" borderId="6" xfId="4" applyFont="1" applyBorder="1" applyAlignment="1">
      <alignment horizontal="centerContinuous"/>
    </xf>
    <xf numFmtId="0" fontId="16" fillId="0" borderId="7" xfId="4" applyFont="1" applyBorder="1" applyAlignment="1">
      <alignment horizontal="left" wrapText="1"/>
    </xf>
    <xf numFmtId="164" fontId="10" fillId="0" borderId="0" xfId="0" applyNumberFormat="1" applyFont="1" applyProtection="1">
      <protection locked="0"/>
    </xf>
    <xf numFmtId="0" fontId="10" fillId="0" borderId="0" xfId="0" applyFont="1"/>
    <xf numFmtId="0" fontId="10" fillId="0" borderId="9" xfId="0" applyFont="1" applyBorder="1" applyAlignment="1" applyProtection="1">
      <alignment vertical="center"/>
      <protection locked="0"/>
    </xf>
    <xf numFmtId="0" fontId="16" fillId="0" borderId="6" xfId="4" applyFont="1" applyBorder="1" applyAlignment="1">
      <alignment horizontal="centerContinuous" vertical="center"/>
    </xf>
    <xf numFmtId="0" fontId="16" fillId="0" borderId="7" xfId="4" applyFont="1" applyBorder="1" applyAlignment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0" fontId="9" fillId="0" borderId="0" xfId="4" applyFont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10" fillId="0" borderId="12" xfId="0" applyFont="1" applyBorder="1" applyAlignment="1" applyProtection="1">
      <alignment vertical="center"/>
      <protection locked="0"/>
    </xf>
    <xf numFmtId="0" fontId="14" fillId="0" borderId="0" xfId="4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Protection="1">
      <protection locked="0"/>
    </xf>
    <xf numFmtId="0" fontId="23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12" fillId="0" borderId="15" xfId="0" applyFont="1" applyBorder="1" applyAlignment="1">
      <alignment horizontal="left" vertical="center" wrapText="1"/>
    </xf>
    <xf numFmtId="0" fontId="16" fillId="0" borderId="0" xfId="4" applyFont="1" applyAlignment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/>
    <xf numFmtId="165" fontId="24" fillId="0" borderId="0" xfId="1" applyNumberFormat="1" applyFont="1" applyFill="1"/>
    <xf numFmtId="165" fontId="24" fillId="0" borderId="0" xfId="1" applyNumberFormat="1" applyFont="1" applyFill="1" applyAlignment="1"/>
    <xf numFmtId="0" fontId="4" fillId="0" borderId="0" xfId="5" applyFont="1" applyAlignment="1">
      <alignment horizontal="center"/>
    </xf>
    <xf numFmtId="0" fontId="25" fillId="0" borderId="0" xfId="0" applyFont="1" applyAlignment="1">
      <alignment horizontal="center" vertical="top"/>
    </xf>
    <xf numFmtId="4" fontId="9" fillId="0" borderId="3" xfId="4" applyNumberFormat="1" applyFont="1" applyBorder="1" applyAlignment="1" applyProtection="1">
      <alignment horizontal="center"/>
      <protection locked="0"/>
    </xf>
    <xf numFmtId="4" fontId="9" fillId="0" borderId="3" xfId="4" applyNumberFormat="1" applyFont="1" applyBorder="1" applyAlignment="1">
      <alignment horizontal="center"/>
    </xf>
    <xf numFmtId="4" fontId="9" fillId="0" borderId="11" xfId="4" applyNumberFormat="1" applyFont="1" applyBorder="1" applyAlignment="1">
      <alignment horizontal="center"/>
    </xf>
    <xf numFmtId="4" fontId="4" fillId="0" borderId="10" xfId="0" applyNumberFormat="1" applyFont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Border="1" applyProtection="1">
      <protection locked="0"/>
    </xf>
    <xf numFmtId="4" fontId="16" fillId="0" borderId="8" xfId="4" applyNumberFormat="1" applyFont="1" applyBorder="1" applyAlignment="1">
      <alignment horizontal="right"/>
    </xf>
    <xf numFmtId="4" fontId="10" fillId="0" borderId="10" xfId="0" applyNumberFormat="1" applyFont="1" applyBorder="1" applyProtection="1">
      <protection locked="0"/>
    </xf>
    <xf numFmtId="4" fontId="10" fillId="0" borderId="0" xfId="0" applyNumberFormat="1" applyFont="1"/>
    <xf numFmtId="4" fontId="10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Border="1" applyProtection="1">
      <protection locked="0"/>
    </xf>
    <xf numFmtId="4" fontId="10" fillId="0" borderId="1" xfId="4" applyNumberFormat="1" applyFont="1" applyBorder="1" applyAlignment="1" applyProtection="1">
      <alignment horizontal="center"/>
      <protection locked="0"/>
    </xf>
    <xf numFmtId="4" fontId="10" fillId="0" borderId="1" xfId="4" applyNumberFormat="1" applyFont="1" applyBorder="1" applyAlignment="1">
      <alignment horizontal="center"/>
    </xf>
    <xf numFmtId="4" fontId="10" fillId="0" borderId="11" xfId="4" applyNumberFormat="1" applyFont="1" applyBorder="1" applyAlignment="1" applyProtection="1">
      <alignment horizontal="center"/>
      <protection locked="0"/>
    </xf>
    <xf numFmtId="4" fontId="16" fillId="0" borderId="1" xfId="4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 applyProtection="1">
      <alignment vertical="center"/>
      <protection locked="0"/>
    </xf>
    <xf numFmtId="4" fontId="14" fillId="0" borderId="1" xfId="4" applyNumberFormat="1" applyFont="1" applyBorder="1" applyAlignment="1">
      <alignment horizontal="right" vertical="center"/>
    </xf>
    <xf numFmtId="4" fontId="14" fillId="0" borderId="12" xfId="4" applyNumberFormat="1" applyFont="1" applyBorder="1" applyAlignment="1">
      <alignment horizontal="right" vertical="center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Border="1" applyAlignment="1">
      <alignment horizontal="right" vertical="center"/>
    </xf>
    <xf numFmtId="4" fontId="20" fillId="0" borderId="8" xfId="0" applyNumberFormat="1" applyFont="1" applyBorder="1" applyAlignment="1">
      <alignment horizontal="right" vertical="center" wrapText="1"/>
    </xf>
    <xf numFmtId="4" fontId="16" fillId="0" borderId="9" xfId="4" applyNumberFormat="1" applyFont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wrapText="1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4" fontId="20" fillId="0" borderId="12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" xfId="2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13" fillId="2" borderId="1" xfId="2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Border="1" applyAlignment="1">
      <alignment horizontal="center"/>
    </xf>
    <xf numFmtId="4" fontId="16" fillId="0" borderId="10" xfId="4" applyNumberFormat="1" applyFont="1" applyBorder="1" applyAlignment="1">
      <alignment horizontal="center"/>
    </xf>
    <xf numFmtId="4" fontId="16" fillId="0" borderId="13" xfId="4" applyNumberFormat="1" applyFont="1" applyBorder="1" applyAlignment="1">
      <alignment horizontal="center"/>
    </xf>
    <xf numFmtId="4" fontId="16" fillId="0" borderId="14" xfId="4" applyNumberFormat="1" applyFont="1" applyBorder="1" applyAlignment="1">
      <alignment horizontal="center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Alignment="1">
      <alignment horizontal="left" vertical="center"/>
    </xf>
    <xf numFmtId="0" fontId="16" fillId="0" borderId="15" xfId="4" applyFont="1" applyBorder="1" applyAlignment="1">
      <alignment horizontal="left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3" fillId="0" borderId="0" xfId="5" applyFont="1" applyAlignment="1">
      <alignment horizontal="left"/>
    </xf>
    <xf numFmtId="0" fontId="4" fillId="0" borderId="0" xfId="5" applyFont="1" applyAlignment="1">
      <alignment horizont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11</xdr:col>
      <xdr:colOff>4271</xdr:colOff>
      <xdr:row>60</xdr:row>
      <xdr:rowOff>975772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A27F135-0895-8804-5B39-222A55304609}"/>
            </a:ext>
          </a:extLst>
        </xdr:cNvPr>
        <xdr:cNvGrpSpPr/>
      </xdr:nvGrpSpPr>
      <xdr:grpSpPr>
        <a:xfrm>
          <a:off x="355002" y="15439874"/>
          <a:ext cx="9877654" cy="1208186"/>
          <a:chOff x="355002" y="15439874"/>
          <a:chExt cx="9877654" cy="1208186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A4DC90C-251F-4E57-9516-662F510902E0}"/>
              </a:ext>
            </a:extLst>
          </xdr:cNvPr>
          <xdr:cNvSpPr txBox="1"/>
        </xdr:nvSpPr>
        <xdr:spPr>
          <a:xfrm>
            <a:off x="355002" y="15439874"/>
            <a:ext cx="3388244" cy="12081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</a:t>
            </a:r>
            <a:r>
              <a:rPr lang="es-MX" sz="11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M.A.P. Antonio Hernández Tenorio</a:t>
            </a:r>
            <a:endParaRPr lang="es-MX">
              <a:effectLst/>
            </a:endParaRPr>
          </a:p>
          <a:p>
            <a:pPr algn="ctr"/>
            <a:r>
              <a:rPr lang="es-MX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Subdirector de Finanzas</a:t>
            </a:r>
            <a:endParaRPr lang="es-MX">
              <a:effectLst/>
            </a:endParaRPr>
          </a:p>
          <a:p>
            <a:pPr algn="ctr"/>
            <a:endParaRPr lang="es-MX" sz="1100"/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556D485-4C55-4451-AD45-16236989DC66}"/>
              </a:ext>
            </a:extLst>
          </xdr:cNvPr>
          <xdr:cNvSpPr txBox="1"/>
        </xdr:nvSpPr>
        <xdr:spPr>
          <a:xfrm>
            <a:off x="7518928" y="15491205"/>
            <a:ext cx="2713728" cy="9623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L en D Christian Gerardo Gasca Droppert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D87D393-D5B8-45DD-823F-54BD7FEDD043}"/>
              </a:ext>
            </a:extLst>
          </xdr:cNvPr>
          <xdr:cNvSpPr txBox="1"/>
        </xdr:nvSpPr>
        <xdr:spPr>
          <a:xfrm>
            <a:off x="4259159" y="15446094"/>
            <a:ext cx="2513720" cy="1169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</a:t>
            </a:r>
          </a:p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L.A.E. Raúl Napoleón Lazcano Martínez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</a:t>
            </a:r>
            <a:r>
              <a:rPr lang="es-MX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Administración y Finanzas</a:t>
            </a:r>
            <a:endParaRPr lang="es-MX" sz="1100"/>
          </a:p>
        </xdr:txBody>
      </xdr:sp>
    </xdr:grpSp>
    <xdr:clientData/>
  </xdr:twoCellAnchor>
  <xdr:twoCellAnchor>
    <xdr:from>
      <xdr:col>1</xdr:col>
      <xdr:colOff>215790</xdr:colOff>
      <xdr:row>59</xdr:row>
      <xdr:rowOff>126605</xdr:rowOff>
    </xdr:from>
    <xdr:to>
      <xdr:col>10</xdr:col>
      <xdr:colOff>84867</xdr:colOff>
      <xdr:row>60</xdr:row>
      <xdr:rowOff>975772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82191102-C529-8F98-6436-AB6272178B3A}"/>
            </a:ext>
          </a:extLst>
        </xdr:cNvPr>
        <xdr:cNvGrpSpPr/>
      </xdr:nvGrpSpPr>
      <xdr:grpSpPr>
        <a:xfrm>
          <a:off x="333021" y="15439874"/>
          <a:ext cx="9877654" cy="1208186"/>
          <a:chOff x="355002" y="15439874"/>
          <a:chExt cx="9877654" cy="1208186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B1CD3FE7-5C1C-23F9-C574-71A5A63F4A30}"/>
              </a:ext>
            </a:extLst>
          </xdr:cNvPr>
          <xdr:cNvSpPr txBox="1"/>
        </xdr:nvSpPr>
        <xdr:spPr>
          <a:xfrm>
            <a:off x="355002" y="15439874"/>
            <a:ext cx="3388244" cy="12081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</a:t>
            </a:r>
            <a:r>
              <a:rPr lang="es-MX" sz="11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M.A.P. Antonio Hernández Tenorio</a:t>
            </a:r>
            <a:endParaRPr lang="es-MX">
              <a:effectLst/>
            </a:endParaRPr>
          </a:p>
          <a:p>
            <a:pPr algn="ctr"/>
            <a:r>
              <a:rPr lang="es-MX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Subdirector de Finanzas</a:t>
            </a:r>
            <a:endParaRPr lang="es-MX">
              <a:effectLst/>
            </a:endParaRPr>
          </a:p>
          <a:p>
            <a:pPr algn="ctr"/>
            <a:endParaRPr lang="es-MX" sz="1100"/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52FB36A5-C39E-8EA2-7BA3-FB4249D21281}"/>
              </a:ext>
            </a:extLst>
          </xdr:cNvPr>
          <xdr:cNvSpPr txBox="1"/>
        </xdr:nvSpPr>
        <xdr:spPr>
          <a:xfrm>
            <a:off x="7518928" y="15491205"/>
            <a:ext cx="2713728" cy="9623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</a:t>
            </a:r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L en D Christian Gerardo Gasca Droppert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100"/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9CE4ACD9-A6BB-C0F3-59C5-CEB014346ED2}"/>
              </a:ext>
            </a:extLst>
          </xdr:cNvPr>
          <xdr:cNvSpPr txBox="1"/>
        </xdr:nvSpPr>
        <xdr:spPr>
          <a:xfrm>
            <a:off x="4259159" y="15446094"/>
            <a:ext cx="2513720" cy="1169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                       </a:t>
            </a: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</a:t>
            </a:r>
          </a:p>
          <a:p>
            <a:pPr algn="ctr"/>
            <a:r>
              <a:rPr lang="es-MX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L.A.E. Raúl Napoleón Lazcano Martínez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</a:t>
            </a:r>
            <a:r>
              <a:rPr lang="es-MX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Administración y Finanzas</a:t>
            </a:r>
            <a:endParaRPr lang="es-MX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F560-67C9-472B-B261-970AB59C6799}">
  <dimension ref="A2:M74"/>
  <sheetViews>
    <sheetView showGridLines="0" tabSelected="1" zoomScale="130" zoomScaleNormal="130" workbookViewId="0">
      <selection activeCell="L13" sqref="L13"/>
    </sheetView>
  </sheetViews>
  <sheetFormatPr baseColWidth="10" defaultRowHeight="14.25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5.28515625" style="1" customWidth="1"/>
    <col min="11" max="11" width="1.57031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.75">
      <c r="A2" s="16"/>
      <c r="B2" s="128" t="s">
        <v>39</v>
      </c>
      <c r="C2" s="128"/>
      <c r="D2" s="128"/>
      <c r="E2" s="128"/>
      <c r="F2" s="128"/>
      <c r="G2" s="128"/>
      <c r="H2" s="128"/>
      <c r="I2" s="128"/>
      <c r="J2" s="128"/>
      <c r="K2" s="15"/>
      <c r="L2" s="8"/>
    </row>
    <row r="3" spans="1:13" s="9" customFormat="1" ht="15.75">
      <c r="A3" s="6"/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K3" s="14"/>
      <c r="L3" s="8"/>
    </row>
    <row r="4" spans="1:13" s="9" customFormat="1" ht="15.75">
      <c r="A4" s="6"/>
      <c r="B4" s="129" t="s">
        <v>45</v>
      </c>
      <c r="C4" s="129"/>
      <c r="D4" s="129"/>
      <c r="E4" s="129"/>
      <c r="F4" s="129"/>
      <c r="G4" s="129"/>
      <c r="H4" s="129"/>
      <c r="I4" s="129"/>
      <c r="J4" s="129"/>
      <c r="K4" s="14"/>
      <c r="L4" s="8"/>
    </row>
    <row r="5" spans="1:13" s="9" customFormat="1" ht="15.75">
      <c r="A5" s="10"/>
      <c r="B5" s="130"/>
      <c r="C5" s="130"/>
      <c r="D5" s="130"/>
      <c r="E5" s="130"/>
      <c r="F5" s="130"/>
      <c r="G5" s="130"/>
      <c r="H5" s="130"/>
      <c r="I5" s="130"/>
      <c r="J5" s="130"/>
      <c r="K5" s="7"/>
      <c r="L5" s="8"/>
    </row>
    <row r="6" spans="1:13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>
      <c r="A7" s="17"/>
      <c r="B7" s="131" t="s">
        <v>1</v>
      </c>
      <c r="C7" s="132"/>
      <c r="D7" s="133"/>
      <c r="E7" s="138" t="s">
        <v>42</v>
      </c>
      <c r="F7" s="139"/>
      <c r="G7" s="139"/>
      <c r="H7" s="139"/>
      <c r="I7" s="140"/>
      <c r="J7" s="141" t="s">
        <v>3</v>
      </c>
      <c r="K7" s="142"/>
      <c r="L7" s="18"/>
    </row>
    <row r="8" spans="1:13" s="19" customFormat="1" ht="35.25" customHeight="1">
      <c r="A8" s="20"/>
      <c r="B8" s="134"/>
      <c r="C8" s="134"/>
      <c r="D8" s="135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43"/>
      <c r="K8" s="144"/>
      <c r="L8" s="18"/>
    </row>
    <row r="9" spans="1:13" s="19" customFormat="1" ht="18" customHeight="1">
      <c r="A9" s="23"/>
      <c r="B9" s="136"/>
      <c r="C9" s="136"/>
      <c r="D9" s="137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>
      <c r="A10" s="11"/>
      <c r="B10" s="12"/>
      <c r="C10" s="12"/>
      <c r="D10" s="13"/>
      <c r="E10" s="71"/>
      <c r="F10" s="71"/>
      <c r="G10" s="72"/>
      <c r="H10" s="71"/>
      <c r="I10" s="71"/>
      <c r="J10" s="73"/>
      <c r="K10" s="74"/>
    </row>
    <row r="11" spans="1:13" s="49" customFormat="1" ht="25.5" customHeight="1">
      <c r="A11" s="47"/>
      <c r="B11" s="126" t="s">
        <v>14</v>
      </c>
      <c r="C11" s="126"/>
      <c r="D11" s="127"/>
      <c r="E11" s="75"/>
      <c r="F11" s="75"/>
      <c r="G11" s="76">
        <f t="shared" ref="G11:G18" si="0">E11+F11</f>
        <v>0</v>
      </c>
      <c r="H11" s="75"/>
      <c r="I11" s="75"/>
      <c r="J11" s="77">
        <f>I11-E11</f>
        <v>0</v>
      </c>
      <c r="K11" s="78"/>
      <c r="L11" s="48"/>
    </row>
    <row r="12" spans="1:13" s="49" customFormat="1" ht="25.5" customHeight="1">
      <c r="A12" s="47"/>
      <c r="B12" s="126" t="s">
        <v>15</v>
      </c>
      <c r="C12" s="126"/>
      <c r="D12" s="127"/>
      <c r="E12" s="75"/>
      <c r="F12" s="75"/>
      <c r="G12" s="76">
        <f t="shared" si="0"/>
        <v>0</v>
      </c>
      <c r="H12" s="75"/>
      <c r="I12" s="75"/>
      <c r="J12" s="77">
        <f t="shared" ref="J12:J18" si="1">I12-E12</f>
        <v>0</v>
      </c>
      <c r="K12" s="78"/>
      <c r="L12" s="48"/>
      <c r="M12" s="48"/>
    </row>
    <row r="13" spans="1:13" s="49" customFormat="1" ht="25.5" customHeight="1">
      <c r="A13" s="47"/>
      <c r="B13" s="126" t="s">
        <v>16</v>
      </c>
      <c r="C13" s="126"/>
      <c r="D13" s="127"/>
      <c r="E13" s="75"/>
      <c r="F13" s="75"/>
      <c r="G13" s="76">
        <f t="shared" si="0"/>
        <v>0</v>
      </c>
      <c r="H13" s="75"/>
      <c r="I13" s="75"/>
      <c r="J13" s="77">
        <f t="shared" si="1"/>
        <v>0</v>
      </c>
      <c r="K13" s="78"/>
      <c r="L13" s="48"/>
      <c r="M13" s="48"/>
    </row>
    <row r="14" spans="1:13" s="49" customFormat="1" ht="25.5" customHeight="1">
      <c r="A14" s="47"/>
      <c r="B14" s="126" t="s">
        <v>17</v>
      </c>
      <c r="C14" s="126"/>
      <c r="D14" s="127"/>
      <c r="E14" s="75">
        <v>2339782320</v>
      </c>
      <c r="F14" s="75">
        <v>-698872341.61000001</v>
      </c>
      <c r="G14" s="76">
        <f t="shared" si="0"/>
        <v>1640909978.3899999</v>
      </c>
      <c r="H14" s="75">
        <f>I14</f>
        <v>1859859229</v>
      </c>
      <c r="I14" s="75">
        <v>1859859229</v>
      </c>
      <c r="J14" s="77">
        <f>I14-E14</f>
        <v>-479923091</v>
      </c>
      <c r="K14" s="78"/>
      <c r="L14" s="48"/>
      <c r="M14" s="50"/>
    </row>
    <row r="15" spans="1:13" s="49" customFormat="1" ht="25.5" customHeight="1">
      <c r="A15" s="47"/>
      <c r="B15" s="126" t="s">
        <v>43</v>
      </c>
      <c r="C15" s="126"/>
      <c r="D15" s="127"/>
      <c r="E15" s="76">
        <v>0</v>
      </c>
      <c r="F15" s="76">
        <v>357780701.42000002</v>
      </c>
      <c r="G15" s="76">
        <f>E15+F15</f>
        <v>357780701.42000002</v>
      </c>
      <c r="H15" s="76">
        <f>I15</f>
        <v>357780701.42000002</v>
      </c>
      <c r="I15" s="120">
        <v>357780701.42000002</v>
      </c>
      <c r="J15" s="77">
        <f>I15-E15</f>
        <v>357780701.42000002</v>
      </c>
      <c r="K15" s="78"/>
      <c r="L15" s="50"/>
    </row>
    <row r="16" spans="1:13" s="49" customFormat="1" ht="25.5" customHeight="1">
      <c r="A16" s="47"/>
      <c r="B16" s="126" t="s">
        <v>40</v>
      </c>
      <c r="C16" s="126"/>
      <c r="D16" s="127"/>
      <c r="E16" s="76">
        <v>0</v>
      </c>
      <c r="F16" s="76"/>
      <c r="G16" s="76"/>
      <c r="H16" s="76">
        <f>I16</f>
        <v>0</v>
      </c>
      <c r="I16" s="76"/>
      <c r="J16" s="77">
        <f>I16-E16</f>
        <v>0</v>
      </c>
      <c r="K16" s="78"/>
      <c r="L16" s="48"/>
    </row>
    <row r="17" spans="1:13" s="49" customFormat="1" ht="25.5" customHeight="1">
      <c r="A17" s="47"/>
      <c r="B17" s="126" t="s">
        <v>44</v>
      </c>
      <c r="C17" s="126"/>
      <c r="D17" s="127"/>
      <c r="E17" s="76">
        <v>59030000</v>
      </c>
      <c r="F17" s="76">
        <v>3923404.9699999997</v>
      </c>
      <c r="G17" s="76">
        <f>E17+F17</f>
        <v>62953404.969999999</v>
      </c>
      <c r="H17" s="76">
        <v>3388421.7699999996</v>
      </c>
      <c r="I17" s="120">
        <v>3388421.7699999996</v>
      </c>
      <c r="J17" s="77">
        <f>I17-E17</f>
        <v>-55641578.230000004</v>
      </c>
      <c r="K17" s="78"/>
      <c r="L17" s="48"/>
    </row>
    <row r="18" spans="1:13" s="49" customFormat="1" ht="25.5" customHeight="1">
      <c r="A18" s="47"/>
      <c r="B18" s="126" t="s">
        <v>25</v>
      </c>
      <c r="C18" s="126"/>
      <c r="D18" s="127"/>
      <c r="E18" s="75"/>
      <c r="F18" s="75"/>
      <c r="G18" s="76">
        <f t="shared" si="0"/>
        <v>0</v>
      </c>
      <c r="H18" s="75"/>
      <c r="I18" s="75"/>
      <c r="J18" s="77">
        <f t="shared" si="1"/>
        <v>0</v>
      </c>
      <c r="K18" s="78"/>
      <c r="L18" s="48"/>
      <c r="M18" s="51"/>
    </row>
    <row r="19" spans="1:13" s="49" customFormat="1" ht="25.5" customHeight="1">
      <c r="A19" s="47"/>
      <c r="B19" s="126" t="s">
        <v>26</v>
      </c>
      <c r="C19" s="126"/>
      <c r="D19" s="127"/>
      <c r="E19" s="75">
        <f>38658686.65+5945106.87</f>
        <v>44603793.519999996</v>
      </c>
      <c r="F19" s="75">
        <f>215000000-1308443.06</f>
        <v>213691556.94</v>
      </c>
      <c r="G19" s="76">
        <f>E19+F19</f>
        <v>258295350.45999998</v>
      </c>
      <c r="H19" s="75">
        <f>I19</f>
        <v>258295350.46000001</v>
      </c>
      <c r="I19" s="75">
        <v>258295350.46000001</v>
      </c>
      <c r="J19" s="77">
        <f>I19-E19</f>
        <v>213691556.94</v>
      </c>
      <c r="K19" s="78"/>
      <c r="L19" s="48"/>
    </row>
    <row r="20" spans="1:13" s="49" customFormat="1" ht="25.5" customHeight="1">
      <c r="A20" s="47"/>
      <c r="B20" s="126" t="s">
        <v>18</v>
      </c>
      <c r="C20" s="126"/>
      <c r="D20" s="127"/>
      <c r="E20" s="75">
        <v>0</v>
      </c>
      <c r="F20" s="75">
        <v>2147021894.3299999</v>
      </c>
      <c r="G20" s="76">
        <f>E20+F20</f>
        <v>2147021894.3299999</v>
      </c>
      <c r="H20" s="75">
        <v>2137358728.1600001</v>
      </c>
      <c r="I20" s="75">
        <v>2137358728.1600001</v>
      </c>
      <c r="J20" s="77">
        <f>I20-E20</f>
        <v>2137358728.1600001</v>
      </c>
      <c r="K20" s="78"/>
      <c r="L20" s="48"/>
    </row>
    <row r="21" spans="1:13" s="3" customFormat="1" ht="11.25">
      <c r="A21" s="30"/>
      <c r="B21" s="31"/>
      <c r="C21" s="31"/>
      <c r="D21" s="32"/>
      <c r="E21" s="79"/>
      <c r="F21" s="79"/>
      <c r="G21" s="80"/>
      <c r="H21" s="79"/>
      <c r="I21" s="79"/>
      <c r="J21" s="81"/>
      <c r="K21" s="82"/>
      <c r="L21" s="29"/>
      <c r="M21" s="33"/>
    </row>
    <row r="22" spans="1:13" s="19" customFormat="1" ht="16.5" customHeight="1">
      <c r="A22" s="37"/>
      <c r="B22" s="38"/>
      <c r="C22" s="38"/>
      <c r="D22" s="39" t="s">
        <v>19</v>
      </c>
      <c r="E22" s="83">
        <f>SUM(E11:E20)</f>
        <v>2443416113.52</v>
      </c>
      <c r="F22" s="83">
        <f>SUM(F11:F20)</f>
        <v>2023545216.05</v>
      </c>
      <c r="G22" s="83">
        <f>G11+G12+G13+G14+G15+G16+G17+G18+G19+G20</f>
        <v>4466961329.5699997</v>
      </c>
      <c r="H22" s="83">
        <f>SUM(H11:H20)</f>
        <v>4616682430.8100004</v>
      </c>
      <c r="I22" s="83">
        <f>SUM(I11:I20)</f>
        <v>4616682430.8100004</v>
      </c>
      <c r="J22" s="145">
        <f>I22-E22</f>
        <v>2173266317.2900004</v>
      </c>
      <c r="K22" s="146"/>
      <c r="L22" s="18"/>
      <c r="M22" s="40"/>
    </row>
    <row r="23" spans="1:13" s="19" customFormat="1" ht="18.75" customHeight="1">
      <c r="B23" s="41"/>
      <c r="C23" s="41"/>
      <c r="D23" s="41"/>
      <c r="E23" s="85"/>
      <c r="F23" s="85"/>
      <c r="G23" s="85"/>
      <c r="H23" s="149" t="s">
        <v>22</v>
      </c>
      <c r="I23" s="150"/>
      <c r="J23" s="147"/>
      <c r="K23" s="148"/>
      <c r="L23" s="18"/>
    </row>
    <row r="24" spans="1:13" s="19" customFormat="1" ht="7.5" customHeight="1">
      <c r="E24" s="86"/>
      <c r="F24" s="86"/>
      <c r="G24" s="86"/>
      <c r="H24" s="86"/>
      <c r="I24" s="86"/>
      <c r="J24" s="86"/>
      <c r="K24" s="86"/>
      <c r="L24" s="18"/>
    </row>
    <row r="25" spans="1:13" s="9" customFormat="1" ht="15">
      <c r="E25" s="87"/>
      <c r="F25" s="87"/>
      <c r="G25" s="87"/>
      <c r="H25" s="87"/>
      <c r="I25" s="87"/>
      <c r="J25" s="87"/>
      <c r="K25" s="87"/>
      <c r="L25" s="8"/>
    </row>
    <row r="26" spans="1:13" s="19" customFormat="1" ht="12">
      <c r="A26" s="17"/>
      <c r="B26" s="131" t="s">
        <v>24</v>
      </c>
      <c r="C26" s="132"/>
      <c r="D26" s="133"/>
      <c r="E26" s="153" t="s">
        <v>2</v>
      </c>
      <c r="F26" s="154"/>
      <c r="G26" s="154"/>
      <c r="H26" s="154"/>
      <c r="I26" s="155"/>
      <c r="J26" s="156" t="s">
        <v>3</v>
      </c>
      <c r="K26" s="157"/>
      <c r="L26" s="18"/>
    </row>
    <row r="27" spans="1:13" s="19" customFormat="1" ht="39" customHeight="1">
      <c r="A27" s="20"/>
      <c r="B27" s="134"/>
      <c r="C27" s="134"/>
      <c r="D27" s="135"/>
      <c r="E27" s="88" t="s">
        <v>4</v>
      </c>
      <c r="F27" s="89" t="s">
        <v>20</v>
      </c>
      <c r="G27" s="88" t="s">
        <v>6</v>
      </c>
      <c r="H27" s="88" t="s">
        <v>7</v>
      </c>
      <c r="I27" s="88" t="s">
        <v>8</v>
      </c>
      <c r="J27" s="158"/>
      <c r="K27" s="159"/>
      <c r="L27" s="18"/>
    </row>
    <row r="28" spans="1:13" s="19" customFormat="1" ht="21" customHeight="1">
      <c r="A28" s="23"/>
      <c r="B28" s="136"/>
      <c r="C28" s="136"/>
      <c r="D28" s="137"/>
      <c r="E28" s="90" t="s">
        <v>9</v>
      </c>
      <c r="F28" s="90" t="s">
        <v>10</v>
      </c>
      <c r="G28" s="90" t="s">
        <v>11</v>
      </c>
      <c r="H28" s="90" t="s">
        <v>12</v>
      </c>
      <c r="I28" s="90" t="s">
        <v>13</v>
      </c>
      <c r="J28" s="91" t="s">
        <v>21</v>
      </c>
      <c r="K28" s="92"/>
      <c r="L28" s="18"/>
    </row>
    <row r="29" spans="1:13" s="19" customFormat="1" ht="12">
      <c r="A29" s="17"/>
      <c r="B29" s="27"/>
      <c r="C29" s="27"/>
      <c r="D29" s="28"/>
      <c r="E29" s="93"/>
      <c r="F29" s="93"/>
      <c r="G29" s="94"/>
      <c r="H29" s="93"/>
      <c r="I29" s="93"/>
      <c r="J29" s="95"/>
      <c r="K29" s="84"/>
      <c r="L29" s="18"/>
    </row>
    <row r="30" spans="1:13" s="46" customFormat="1" ht="18.75" customHeight="1">
      <c r="A30" s="54"/>
      <c r="B30" s="160" t="s">
        <v>27</v>
      </c>
      <c r="C30" s="160"/>
      <c r="D30" s="161"/>
      <c r="E30" s="96">
        <f>SUM(E32:E39)</f>
        <v>2339782320</v>
      </c>
      <c r="F30" s="96">
        <f>SUM(F32:F39)</f>
        <v>-698872341.61000001</v>
      </c>
      <c r="G30" s="97">
        <f>E30+F30</f>
        <v>1640909978.3899999</v>
      </c>
      <c r="H30" s="96">
        <f>SUM(H32:H39)</f>
        <v>1859859229</v>
      </c>
      <c r="I30" s="96">
        <f>SUM(I32:I39)</f>
        <v>1859859229</v>
      </c>
      <c r="J30" s="162">
        <f>I30-E30</f>
        <v>-479923091</v>
      </c>
      <c r="K30" s="163"/>
      <c r="L30" s="45"/>
    </row>
    <row r="31" spans="1:13" s="49" customFormat="1" ht="9.75" customHeight="1">
      <c r="A31" s="47"/>
      <c r="B31" s="55"/>
      <c r="C31" s="55"/>
      <c r="D31" s="56"/>
      <c r="E31" s="100"/>
      <c r="F31" s="100"/>
      <c r="G31" s="100"/>
      <c r="H31" s="100"/>
      <c r="I31" s="100"/>
      <c r="J31" s="101"/>
      <c r="K31" s="78"/>
      <c r="L31" s="48"/>
    </row>
    <row r="32" spans="1:13" s="49" customFormat="1" ht="25.5" customHeight="1">
      <c r="A32" s="47"/>
      <c r="B32" s="34"/>
      <c r="C32" s="126" t="s">
        <v>14</v>
      </c>
      <c r="D32" s="127"/>
      <c r="E32" s="102"/>
      <c r="F32" s="102"/>
      <c r="G32" s="103">
        <f t="shared" ref="G32:G39" si="2">E32+F32</f>
        <v>0</v>
      </c>
      <c r="H32" s="102"/>
      <c r="I32" s="102"/>
      <c r="J32" s="104">
        <f t="shared" ref="J32:J39" si="3">I32-E32</f>
        <v>0</v>
      </c>
      <c r="K32" s="78"/>
      <c r="L32" s="48"/>
    </row>
    <row r="33" spans="1:12" s="49" customFormat="1" ht="25.5" customHeight="1">
      <c r="A33" s="47"/>
      <c r="B33" s="34"/>
      <c r="C33" s="126" t="s">
        <v>15</v>
      </c>
      <c r="D33" s="127"/>
      <c r="E33" s="102"/>
      <c r="F33" s="102"/>
      <c r="G33" s="103">
        <f t="shared" si="2"/>
        <v>0</v>
      </c>
      <c r="H33" s="102"/>
      <c r="I33" s="102"/>
      <c r="J33" s="104">
        <f t="shared" si="3"/>
        <v>0</v>
      </c>
      <c r="K33" s="78"/>
      <c r="L33" s="48"/>
    </row>
    <row r="34" spans="1:12" s="49" customFormat="1" ht="25.5" customHeight="1">
      <c r="A34" s="47"/>
      <c r="B34" s="34"/>
      <c r="C34" s="126" t="s">
        <v>28</v>
      </c>
      <c r="D34" s="127"/>
      <c r="E34" s="102"/>
      <c r="F34" s="102"/>
      <c r="G34" s="103">
        <f t="shared" si="2"/>
        <v>0</v>
      </c>
      <c r="H34" s="102"/>
      <c r="I34" s="102"/>
      <c r="J34" s="104">
        <f t="shared" si="3"/>
        <v>0</v>
      </c>
      <c r="K34" s="78"/>
      <c r="L34" s="48"/>
    </row>
    <row r="35" spans="1:12" s="49" customFormat="1" ht="25.5" customHeight="1">
      <c r="A35" s="47"/>
      <c r="B35" s="34"/>
      <c r="C35" s="126" t="s">
        <v>17</v>
      </c>
      <c r="D35" s="127"/>
      <c r="E35" s="75">
        <f>E14</f>
        <v>2339782320</v>
      </c>
      <c r="F35" s="75">
        <f t="shared" ref="F35" si="4">F14</f>
        <v>-698872341.61000001</v>
      </c>
      <c r="G35" s="75">
        <f>G14</f>
        <v>1640909978.3899999</v>
      </c>
      <c r="H35" s="75">
        <f>H14</f>
        <v>1859859229</v>
      </c>
      <c r="I35" s="75">
        <f>I14</f>
        <v>1859859229</v>
      </c>
      <c r="J35" s="77">
        <f>I35-E35</f>
        <v>-479923091</v>
      </c>
      <c r="K35" s="78"/>
      <c r="L35" s="48"/>
    </row>
    <row r="36" spans="1:12" s="49" customFormat="1" ht="25.5" customHeight="1">
      <c r="A36" s="47"/>
      <c r="B36" s="34"/>
      <c r="C36" s="57" t="s">
        <v>29</v>
      </c>
      <c r="D36" s="35"/>
      <c r="E36" s="102"/>
      <c r="F36" s="102"/>
      <c r="G36" s="103">
        <f t="shared" si="2"/>
        <v>0</v>
      </c>
      <c r="H36" s="102"/>
      <c r="I36" s="102"/>
      <c r="J36" s="104">
        <f t="shared" si="3"/>
        <v>0</v>
      </c>
      <c r="K36" s="78"/>
      <c r="L36" s="48"/>
    </row>
    <row r="37" spans="1:12" s="49" customFormat="1" ht="25.5" customHeight="1">
      <c r="A37" s="47"/>
      <c r="B37" s="34"/>
      <c r="C37" s="57" t="s">
        <v>30</v>
      </c>
      <c r="D37" s="35"/>
      <c r="E37" s="102"/>
      <c r="F37" s="102"/>
      <c r="G37" s="103">
        <f t="shared" si="2"/>
        <v>0</v>
      </c>
      <c r="H37" s="102"/>
      <c r="I37" s="102"/>
      <c r="J37" s="104">
        <f t="shared" si="3"/>
        <v>0</v>
      </c>
      <c r="K37" s="78"/>
      <c r="L37" s="48"/>
    </row>
    <row r="38" spans="1:12" s="49" customFormat="1" ht="36" customHeight="1">
      <c r="A38" s="47"/>
      <c r="B38" s="34"/>
      <c r="C38" s="126" t="s">
        <v>31</v>
      </c>
      <c r="D38" s="127"/>
      <c r="E38" s="105"/>
      <c r="F38" s="102"/>
      <c r="G38" s="103">
        <f t="shared" si="2"/>
        <v>0</v>
      </c>
      <c r="H38" s="102"/>
      <c r="I38" s="102"/>
      <c r="J38" s="104">
        <f t="shared" si="3"/>
        <v>0</v>
      </c>
      <c r="K38" s="78"/>
      <c r="L38" s="48"/>
    </row>
    <row r="39" spans="1:12" s="49" customFormat="1" ht="34.5" customHeight="1">
      <c r="A39" s="47"/>
      <c r="B39" s="34"/>
      <c r="C39" s="126" t="s">
        <v>26</v>
      </c>
      <c r="D39" s="127"/>
      <c r="E39" s="103"/>
      <c r="F39" s="103"/>
      <c r="G39" s="103">
        <f t="shared" si="2"/>
        <v>0</v>
      </c>
      <c r="H39" s="103"/>
      <c r="I39" s="103"/>
      <c r="J39" s="104">
        <f t="shared" si="3"/>
        <v>0</v>
      </c>
      <c r="K39" s="78"/>
      <c r="L39" s="48"/>
    </row>
    <row r="40" spans="1:12" s="49" customFormat="1" ht="9.75" customHeight="1">
      <c r="A40" s="47"/>
      <c r="B40" s="34"/>
      <c r="C40" s="57"/>
      <c r="D40" s="35"/>
      <c r="E40" s="102"/>
      <c r="F40" s="102"/>
      <c r="G40" s="103"/>
      <c r="H40" s="102"/>
      <c r="I40" s="102"/>
      <c r="J40" s="104"/>
      <c r="K40" s="78"/>
      <c r="L40" s="48"/>
    </row>
    <row r="41" spans="1:12" s="46" customFormat="1" ht="48" customHeight="1">
      <c r="A41" s="54"/>
      <c r="B41" s="151" t="s">
        <v>38</v>
      </c>
      <c r="C41" s="151"/>
      <c r="D41" s="152"/>
      <c r="E41" s="97">
        <f>SUM(E43:E46)</f>
        <v>103633793.52</v>
      </c>
      <c r="F41" s="97">
        <f>SUM(F43:F46)</f>
        <v>575395663.33000004</v>
      </c>
      <c r="G41" s="97">
        <f>E41+F41</f>
        <v>679029456.85000002</v>
      </c>
      <c r="H41" s="97">
        <f>SUM(H43:H46)</f>
        <v>619464473.64999998</v>
      </c>
      <c r="I41" s="97">
        <f>SUM(I43:I46)</f>
        <v>619464473.64999998</v>
      </c>
      <c r="J41" s="98">
        <f>I41-E41</f>
        <v>515830680.13</v>
      </c>
      <c r="K41" s="99"/>
      <c r="L41" s="45"/>
    </row>
    <row r="42" spans="1:12" s="49" customFormat="1" ht="25.5" customHeight="1">
      <c r="A42" s="47"/>
      <c r="B42" s="55"/>
      <c r="C42" s="55"/>
      <c r="D42" s="35"/>
      <c r="E42" s="106"/>
      <c r="F42" s="106"/>
      <c r="G42" s="106"/>
      <c r="H42" s="106"/>
      <c r="I42" s="106"/>
      <c r="J42" s="107"/>
      <c r="K42" s="78"/>
      <c r="L42" s="48"/>
    </row>
    <row r="43" spans="1:12" s="49" customFormat="1" ht="25.5" customHeight="1">
      <c r="A43" s="47"/>
      <c r="B43" s="55"/>
      <c r="C43" s="126" t="s">
        <v>15</v>
      </c>
      <c r="D43" s="127"/>
      <c r="E43" s="102"/>
      <c r="F43" s="102"/>
      <c r="G43" s="103">
        <f t="shared" ref="G43" si="5">E43+F43</f>
        <v>0</v>
      </c>
      <c r="H43" s="102"/>
      <c r="I43" s="102"/>
      <c r="J43" s="104">
        <f t="shared" ref="J43" si="6">I43-E43</f>
        <v>0</v>
      </c>
      <c r="K43" s="78"/>
      <c r="L43" s="48"/>
    </row>
    <row r="44" spans="1:12" s="49" customFormat="1" ht="25.5" customHeight="1">
      <c r="A44" s="47" t="s">
        <v>46</v>
      </c>
      <c r="B44" s="55"/>
      <c r="C44" s="57" t="s">
        <v>29</v>
      </c>
      <c r="D44" s="63"/>
      <c r="E44" s="76">
        <f>E15</f>
        <v>0</v>
      </c>
      <c r="F44" s="76">
        <f t="shared" ref="F44:I44" si="7">F15</f>
        <v>357780701.42000002</v>
      </c>
      <c r="G44" s="76">
        <f t="shared" si="7"/>
        <v>357780701.42000002</v>
      </c>
      <c r="H44" s="76">
        <f>H15</f>
        <v>357780701.42000002</v>
      </c>
      <c r="I44" s="76">
        <f t="shared" si="7"/>
        <v>357780701.42000002</v>
      </c>
      <c r="J44" s="77">
        <f>I44-E44</f>
        <v>357780701.42000002</v>
      </c>
      <c r="K44" s="78"/>
      <c r="L44" s="48"/>
    </row>
    <row r="45" spans="1:12" s="49" customFormat="1" ht="25.5" customHeight="1">
      <c r="A45" s="47"/>
      <c r="B45" s="34"/>
      <c r="C45" s="126" t="s">
        <v>32</v>
      </c>
      <c r="D45" s="127"/>
      <c r="E45" s="102">
        <v>59030000</v>
      </c>
      <c r="F45" s="102">
        <f>F17</f>
        <v>3923404.9699999997</v>
      </c>
      <c r="G45" s="102">
        <f>G17</f>
        <v>62953404.969999999</v>
      </c>
      <c r="H45" s="102">
        <f>H17</f>
        <v>3388421.7699999996</v>
      </c>
      <c r="I45" s="102">
        <f>I17</f>
        <v>3388421.7699999996</v>
      </c>
      <c r="J45" s="104">
        <f>I45-E45</f>
        <v>-55641578.230000004</v>
      </c>
      <c r="K45" s="78"/>
      <c r="L45" s="48"/>
    </row>
    <row r="46" spans="1:12" s="49" customFormat="1" ht="25.5" customHeight="1">
      <c r="A46" s="47"/>
      <c r="B46" s="34"/>
      <c r="C46" s="126" t="s">
        <v>26</v>
      </c>
      <c r="D46" s="127"/>
      <c r="E46" s="102">
        <f>E19</f>
        <v>44603793.519999996</v>
      </c>
      <c r="F46" s="102">
        <f t="shared" ref="F46:I46" si="8">F19</f>
        <v>213691556.94</v>
      </c>
      <c r="G46" s="102">
        <f t="shared" si="8"/>
        <v>258295350.45999998</v>
      </c>
      <c r="H46" s="102">
        <f t="shared" si="8"/>
        <v>258295350.46000001</v>
      </c>
      <c r="I46" s="102">
        <f t="shared" si="8"/>
        <v>258295350.46000001</v>
      </c>
      <c r="J46" s="104">
        <f>I46-E46</f>
        <v>213691556.94</v>
      </c>
      <c r="K46" s="78"/>
      <c r="L46" s="48"/>
    </row>
    <row r="47" spans="1:12" s="49" customFormat="1" ht="11.25" customHeight="1">
      <c r="A47" s="47"/>
      <c r="B47" s="36"/>
      <c r="C47" s="58"/>
      <c r="D47" s="59"/>
      <c r="E47" s="108"/>
      <c r="F47" s="108"/>
      <c r="G47" s="109"/>
      <c r="H47" s="108"/>
      <c r="I47" s="108"/>
      <c r="J47" s="110"/>
      <c r="K47" s="78"/>
      <c r="L47" s="48"/>
    </row>
    <row r="48" spans="1:12" s="46" customFormat="1" ht="11.25" customHeight="1">
      <c r="A48" s="54"/>
      <c r="B48" s="64" t="s">
        <v>23</v>
      </c>
      <c r="C48" s="52"/>
      <c r="D48" s="53"/>
      <c r="E48" s="111">
        <f>E50</f>
        <v>0</v>
      </c>
      <c r="F48" s="111">
        <f t="shared" ref="F48:I48" si="9">F50</f>
        <v>2147021894.3299999</v>
      </c>
      <c r="G48" s="111">
        <f t="shared" si="9"/>
        <v>2147021894.3299999</v>
      </c>
      <c r="H48" s="111">
        <f t="shared" si="9"/>
        <v>2137358728.1600001</v>
      </c>
      <c r="I48" s="111">
        <f t="shared" si="9"/>
        <v>2137358728.1600001</v>
      </c>
      <c r="J48" s="121">
        <f>I48-E48</f>
        <v>2137358728.1600001</v>
      </c>
      <c r="K48" s="99"/>
      <c r="L48" s="45"/>
    </row>
    <row r="49" spans="1:12" s="49" customFormat="1" ht="10.5" customHeight="1">
      <c r="A49" s="47"/>
      <c r="B49" s="55"/>
      <c r="C49" s="34"/>
      <c r="D49" s="35"/>
      <c r="E49" s="109"/>
      <c r="F49" s="109"/>
      <c r="G49" s="109"/>
      <c r="H49" s="109"/>
      <c r="I49" s="109"/>
      <c r="J49" s="110"/>
      <c r="K49" s="78"/>
      <c r="L49" s="48"/>
    </row>
    <row r="50" spans="1:12" s="49" customFormat="1" ht="25.5" customHeight="1">
      <c r="A50" s="47"/>
      <c r="B50" s="34"/>
      <c r="C50" s="126" t="s">
        <v>18</v>
      </c>
      <c r="D50" s="127"/>
      <c r="E50" s="102">
        <f>E20</f>
        <v>0</v>
      </c>
      <c r="F50" s="102">
        <f t="shared" ref="F50:H50" si="10">F20</f>
        <v>2147021894.3299999</v>
      </c>
      <c r="G50" s="102">
        <f t="shared" si="10"/>
        <v>2147021894.3299999</v>
      </c>
      <c r="H50" s="102">
        <f t="shared" si="10"/>
        <v>2137358728.1600001</v>
      </c>
      <c r="I50" s="102">
        <f>I20</f>
        <v>2137358728.1600001</v>
      </c>
      <c r="J50" s="104">
        <f>I50-E50</f>
        <v>2137358728.1600001</v>
      </c>
      <c r="K50" s="78"/>
      <c r="L50" s="48"/>
    </row>
    <row r="51" spans="1:12" s="3" customFormat="1" ht="8.25" customHeight="1">
      <c r="A51" s="30"/>
      <c r="B51" s="31"/>
      <c r="C51" s="31"/>
      <c r="D51" s="32"/>
      <c r="E51" s="112"/>
      <c r="F51" s="112"/>
      <c r="G51" s="113"/>
      <c r="H51" s="112"/>
      <c r="I51" s="112"/>
      <c r="J51" s="114"/>
      <c r="K51" s="82"/>
      <c r="L51" s="29"/>
    </row>
    <row r="52" spans="1:12" s="46" customFormat="1" ht="20.25" customHeight="1">
      <c r="A52" s="42"/>
      <c r="B52" s="43"/>
      <c r="C52" s="43"/>
      <c r="D52" s="44" t="s">
        <v>19</v>
      </c>
      <c r="E52" s="115">
        <f>E30+E41+E48</f>
        <v>2443416113.52</v>
      </c>
      <c r="F52" s="115">
        <f>F30+F41+F48</f>
        <v>2023545216.05</v>
      </c>
      <c r="G52" s="116">
        <f>E52+F52</f>
        <v>4466961329.5699997</v>
      </c>
      <c r="H52" s="115">
        <f>H30+H41+H48</f>
        <v>4616682430.8100004</v>
      </c>
      <c r="I52" s="117">
        <f>I30+I41+I48</f>
        <v>4616682430.8100004</v>
      </c>
      <c r="J52" s="145">
        <f>I52-E52</f>
        <v>2173266317.2900004</v>
      </c>
      <c r="K52" s="146"/>
      <c r="L52" s="45"/>
    </row>
    <row r="53" spans="1:12" ht="14.25" customHeight="1">
      <c r="B53" s="60" t="s">
        <v>33</v>
      </c>
      <c r="C53" s="60"/>
      <c r="D53" s="3"/>
      <c r="E53" s="62"/>
      <c r="F53" s="62"/>
      <c r="G53" s="62"/>
      <c r="H53" s="149" t="s">
        <v>22</v>
      </c>
      <c r="I53" s="150"/>
      <c r="J53" s="147"/>
      <c r="K53" s="148"/>
    </row>
    <row r="54" spans="1:12" ht="14.25" customHeight="1">
      <c r="B54" s="60" t="s">
        <v>36</v>
      </c>
      <c r="C54" s="60"/>
      <c r="D54" s="3"/>
      <c r="E54" s="3"/>
      <c r="F54" s="3"/>
      <c r="G54" s="3"/>
      <c r="H54" s="3"/>
      <c r="I54" s="62"/>
      <c r="J54" s="3"/>
      <c r="L54" s="1"/>
    </row>
    <row r="55" spans="1:12" ht="14.25" customHeight="1">
      <c r="B55" s="60" t="s">
        <v>37</v>
      </c>
      <c r="C55" s="61"/>
    </row>
    <row r="56" spans="1:12" ht="9" customHeight="1">
      <c r="B56" s="60" t="s">
        <v>34</v>
      </c>
      <c r="C56" s="61"/>
    </row>
    <row r="57" spans="1:12" ht="10.5" customHeight="1">
      <c r="B57" s="60" t="s">
        <v>35</v>
      </c>
      <c r="C57" s="61"/>
    </row>
    <row r="58" spans="1:12" s="66" customFormat="1">
      <c r="B58" s="66" t="s">
        <v>41</v>
      </c>
      <c r="K58" s="67"/>
    </row>
    <row r="59" spans="1:12" s="66" customFormat="1" ht="26.25" customHeight="1">
      <c r="K59" s="67"/>
    </row>
    <row r="60" spans="1:12" s="118" customFormat="1" ht="28.5" customHeight="1">
      <c r="C60" s="119"/>
      <c r="D60" s="119"/>
    </row>
    <row r="61" spans="1:12" s="118" customFormat="1" ht="108.75" customHeight="1">
      <c r="C61" s="119"/>
      <c r="D61" s="119"/>
    </row>
    <row r="62" spans="1:12" s="66" customFormat="1">
      <c r="C62" s="164"/>
      <c r="D62" s="164"/>
      <c r="E62" s="164"/>
      <c r="H62" s="165"/>
      <c r="I62" s="165"/>
      <c r="J62" s="165"/>
      <c r="K62" s="68"/>
    </row>
    <row r="63" spans="1:12" s="66" customFormat="1">
      <c r="D63" s="69"/>
      <c r="H63" s="165"/>
      <c r="I63" s="165"/>
      <c r="J63" s="165"/>
      <c r="K63" s="67"/>
    </row>
    <row r="64" spans="1:12" s="66" customFormat="1">
      <c r="D64" s="69"/>
      <c r="H64" s="70"/>
      <c r="I64" s="70"/>
      <c r="J64" s="70"/>
      <c r="K64" s="67"/>
    </row>
    <row r="65" spans="4:11" s="66" customFormat="1">
      <c r="D65" s="69"/>
      <c r="K65" s="67"/>
    </row>
    <row r="66" spans="4:11" s="66" customFormat="1" ht="15">
      <c r="D66" s="69"/>
      <c r="F66" s="166"/>
      <c r="G66" s="166"/>
      <c r="H66" s="166"/>
      <c r="K66" s="67"/>
    </row>
    <row r="67" spans="4:11" s="66" customFormat="1">
      <c r="D67" s="69"/>
      <c r="F67" s="167"/>
      <c r="G67" s="167"/>
      <c r="H67" s="167"/>
      <c r="K67" s="67"/>
    </row>
    <row r="68" spans="4:11" s="66" customFormat="1">
      <c r="K68" s="67"/>
    </row>
    <row r="69" spans="4:11" s="66" customFormat="1">
      <c r="K69" s="67"/>
    </row>
    <row r="70" spans="4:11" s="66" customFormat="1">
      <c r="K70" s="67"/>
    </row>
    <row r="71" spans="4:11" s="66" customFormat="1">
      <c r="K71" s="67"/>
    </row>
    <row r="72" spans="4:11" s="66" customFormat="1">
      <c r="K72" s="67"/>
    </row>
    <row r="73" spans="4:11" s="66" customFormat="1">
      <c r="K73" s="67"/>
    </row>
    <row r="74" spans="4:11" s="66" customFormat="1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C62:E62"/>
    <mergeCell ref="H62:J63"/>
    <mergeCell ref="F66:H66"/>
    <mergeCell ref="F67:H67"/>
    <mergeCell ref="C43:D43"/>
    <mergeCell ref="C45:D45"/>
    <mergeCell ref="C46:D46"/>
    <mergeCell ref="C50:D50"/>
    <mergeCell ref="J52:K53"/>
    <mergeCell ref="H53:I5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B17:D17"/>
    <mergeCell ref="B18:D18"/>
    <mergeCell ref="B19:D19"/>
    <mergeCell ref="B20:D20"/>
    <mergeCell ref="J22:K23"/>
    <mergeCell ref="H23:I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</mergeCells>
  <pageMargins left="0.70866141732283472" right="0.70866141732283472" top="0.55118110236220474" bottom="0.35433070866141736" header="0.31496062992125984" footer="0.31496062992125984"/>
  <pageSetup scale="55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4"/>
  <sheetViews>
    <sheetView showGridLines="0" topLeftCell="A25" zoomScale="130" zoomScaleNormal="130" workbookViewId="0">
      <selection activeCell="H42" sqref="H42"/>
    </sheetView>
  </sheetViews>
  <sheetFormatPr baseColWidth="10" defaultRowHeight="14.25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5.28515625" style="1" customWidth="1"/>
    <col min="11" max="11" width="1.57031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.75">
      <c r="A2" s="16"/>
      <c r="B2" s="128" t="s">
        <v>39</v>
      </c>
      <c r="C2" s="128"/>
      <c r="D2" s="128"/>
      <c r="E2" s="128"/>
      <c r="F2" s="128"/>
      <c r="G2" s="128"/>
      <c r="H2" s="128"/>
      <c r="I2" s="128"/>
      <c r="J2" s="128"/>
      <c r="K2" s="15"/>
      <c r="L2" s="8"/>
    </row>
    <row r="3" spans="1:13" s="9" customFormat="1" ht="15.75">
      <c r="A3" s="6"/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K3" s="14"/>
      <c r="L3" s="8"/>
    </row>
    <row r="4" spans="1:13" s="9" customFormat="1" ht="15.75">
      <c r="A4" s="6"/>
      <c r="B4" s="129" t="s">
        <v>45</v>
      </c>
      <c r="C4" s="129"/>
      <c r="D4" s="129"/>
      <c r="E4" s="129"/>
      <c r="F4" s="129"/>
      <c r="G4" s="129"/>
      <c r="H4" s="129"/>
      <c r="I4" s="129"/>
      <c r="J4" s="129"/>
      <c r="K4" s="14"/>
      <c r="L4" s="8"/>
    </row>
    <row r="5" spans="1:13" s="9" customFormat="1" ht="15.75">
      <c r="A5" s="10"/>
      <c r="B5" s="130"/>
      <c r="C5" s="130"/>
      <c r="D5" s="130"/>
      <c r="E5" s="130"/>
      <c r="F5" s="130"/>
      <c r="G5" s="130"/>
      <c r="H5" s="130"/>
      <c r="I5" s="130"/>
      <c r="J5" s="130"/>
      <c r="K5" s="7"/>
      <c r="L5" s="8"/>
    </row>
    <row r="6" spans="1:13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>
      <c r="A7" s="17"/>
      <c r="B7" s="131" t="s">
        <v>1</v>
      </c>
      <c r="C7" s="132"/>
      <c r="D7" s="133"/>
      <c r="E7" s="138" t="s">
        <v>42</v>
      </c>
      <c r="F7" s="139"/>
      <c r="G7" s="139"/>
      <c r="H7" s="139"/>
      <c r="I7" s="140"/>
      <c r="J7" s="141" t="s">
        <v>3</v>
      </c>
      <c r="K7" s="142"/>
      <c r="L7" s="18"/>
    </row>
    <row r="8" spans="1:13" s="19" customFormat="1" ht="35.25" customHeight="1">
      <c r="A8" s="20"/>
      <c r="B8" s="134"/>
      <c r="C8" s="134"/>
      <c r="D8" s="135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43"/>
      <c r="K8" s="144"/>
      <c r="L8" s="18"/>
    </row>
    <row r="9" spans="1:13" s="19" customFormat="1" ht="18" customHeight="1">
      <c r="A9" s="23"/>
      <c r="B9" s="136"/>
      <c r="C9" s="136"/>
      <c r="D9" s="137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>
      <c r="A10" s="11"/>
      <c r="B10" s="12"/>
      <c r="C10" s="12"/>
      <c r="D10" s="13"/>
      <c r="E10" s="71"/>
      <c r="F10" s="71"/>
      <c r="G10" s="72"/>
      <c r="H10" s="71"/>
      <c r="I10" s="71"/>
      <c r="J10" s="73"/>
      <c r="K10" s="74"/>
    </row>
    <row r="11" spans="1:13" s="49" customFormat="1" ht="25.5" customHeight="1">
      <c r="A11" s="47"/>
      <c r="B11" s="126" t="s">
        <v>14</v>
      </c>
      <c r="C11" s="126"/>
      <c r="D11" s="127"/>
      <c r="E11" s="75"/>
      <c r="F11" s="75"/>
      <c r="G11" s="76">
        <f t="shared" ref="G11:G18" si="0">E11+F11</f>
        <v>0</v>
      </c>
      <c r="H11" s="75"/>
      <c r="I11" s="75"/>
      <c r="J11" s="77">
        <f>I11-E11</f>
        <v>0</v>
      </c>
      <c r="K11" s="78"/>
      <c r="L11" s="48"/>
    </row>
    <row r="12" spans="1:13" s="49" customFormat="1" ht="25.5" customHeight="1">
      <c r="A12" s="47"/>
      <c r="B12" s="126" t="s">
        <v>15</v>
      </c>
      <c r="C12" s="126"/>
      <c r="D12" s="127"/>
      <c r="E12" s="75"/>
      <c r="F12" s="75"/>
      <c r="G12" s="76">
        <f t="shared" si="0"/>
        <v>0</v>
      </c>
      <c r="H12" s="75"/>
      <c r="I12" s="75"/>
      <c r="J12" s="77">
        <f t="shared" ref="J12:J18" si="1">I12-E12</f>
        <v>0</v>
      </c>
      <c r="K12" s="78"/>
      <c r="L12" s="48"/>
      <c r="M12" s="48"/>
    </row>
    <row r="13" spans="1:13" s="49" customFormat="1" ht="25.5" customHeight="1">
      <c r="A13" s="47"/>
      <c r="B13" s="126" t="s">
        <v>16</v>
      </c>
      <c r="C13" s="126"/>
      <c r="D13" s="127"/>
      <c r="E13" s="75"/>
      <c r="F13" s="75"/>
      <c r="G13" s="76">
        <f t="shared" si="0"/>
        <v>0</v>
      </c>
      <c r="H13" s="75"/>
      <c r="I13" s="75"/>
      <c r="J13" s="77">
        <f t="shared" si="1"/>
        <v>0</v>
      </c>
      <c r="K13" s="78"/>
      <c r="L13" s="48"/>
      <c r="M13" s="48"/>
    </row>
    <row r="14" spans="1:13" s="49" customFormat="1" ht="25.5" customHeight="1">
      <c r="A14" s="47"/>
      <c r="B14" s="126" t="s">
        <v>17</v>
      </c>
      <c r="C14" s="126"/>
      <c r="D14" s="127"/>
      <c r="E14" s="75">
        <v>2339782320</v>
      </c>
      <c r="F14" s="75">
        <v>-698872341.61000001</v>
      </c>
      <c r="G14" s="76">
        <f t="shared" si="0"/>
        <v>1640909978.3899999</v>
      </c>
      <c r="H14" s="75">
        <f>I14</f>
        <v>1859859229</v>
      </c>
      <c r="I14" s="75">
        <v>1859859229</v>
      </c>
      <c r="J14" s="77">
        <f>I14-E14</f>
        <v>-479923091</v>
      </c>
      <c r="K14" s="78"/>
      <c r="L14" s="48"/>
      <c r="M14" s="50"/>
    </row>
    <row r="15" spans="1:13" s="49" customFormat="1" ht="25.5" customHeight="1">
      <c r="A15" s="47"/>
      <c r="B15" s="126" t="s">
        <v>43</v>
      </c>
      <c r="C15" s="126"/>
      <c r="D15" s="127"/>
      <c r="E15" s="76">
        <v>0</v>
      </c>
      <c r="F15" s="76">
        <v>357780701.42000002</v>
      </c>
      <c r="G15" s="76">
        <f>E15+F15</f>
        <v>357780701.42000002</v>
      </c>
      <c r="H15" s="76">
        <f>I15</f>
        <v>357780701.42000002</v>
      </c>
      <c r="I15" s="120">
        <v>357780701.42000002</v>
      </c>
      <c r="J15" s="77">
        <f>I15-E15</f>
        <v>357780701.42000002</v>
      </c>
      <c r="K15" s="78"/>
      <c r="L15" s="50"/>
    </row>
    <row r="16" spans="1:13" s="49" customFormat="1" ht="25.5" customHeight="1">
      <c r="A16" s="47"/>
      <c r="B16" s="126" t="s">
        <v>40</v>
      </c>
      <c r="C16" s="126"/>
      <c r="D16" s="127"/>
      <c r="E16" s="76">
        <v>0</v>
      </c>
      <c r="F16" s="76"/>
      <c r="G16" s="76"/>
      <c r="H16" s="76">
        <f>I16</f>
        <v>0</v>
      </c>
      <c r="I16" s="76"/>
      <c r="J16" s="77">
        <f>I16-E16</f>
        <v>0</v>
      </c>
      <c r="K16" s="78"/>
      <c r="L16" s="48"/>
    </row>
    <row r="17" spans="1:13" s="49" customFormat="1" ht="25.5" customHeight="1">
      <c r="A17" s="47"/>
      <c r="B17" s="126" t="s">
        <v>44</v>
      </c>
      <c r="C17" s="126"/>
      <c r="D17" s="127"/>
      <c r="E17" s="76">
        <v>59030000</v>
      </c>
      <c r="F17" s="76">
        <v>3923404.9699999997</v>
      </c>
      <c r="G17" s="76">
        <f>E17+F17</f>
        <v>62953404.969999999</v>
      </c>
      <c r="H17" s="123">
        <v>3388421.7699999996</v>
      </c>
      <c r="I17" s="124">
        <v>3388421.7699999996</v>
      </c>
      <c r="J17" s="77">
        <f>I17-E17</f>
        <v>-55641578.230000004</v>
      </c>
      <c r="K17" s="78"/>
      <c r="L17" s="48"/>
    </row>
    <row r="18" spans="1:13" s="49" customFormat="1" ht="25.5" customHeight="1">
      <c r="A18" s="47"/>
      <c r="B18" s="126" t="s">
        <v>25</v>
      </c>
      <c r="C18" s="126"/>
      <c r="D18" s="127"/>
      <c r="E18" s="75"/>
      <c r="F18" s="75"/>
      <c r="G18" s="76">
        <f t="shared" si="0"/>
        <v>0</v>
      </c>
      <c r="H18" s="75"/>
      <c r="I18" s="75"/>
      <c r="J18" s="77">
        <f t="shared" si="1"/>
        <v>0</v>
      </c>
      <c r="K18" s="78"/>
      <c r="L18" s="48"/>
      <c r="M18" s="51"/>
    </row>
    <row r="19" spans="1:13" s="49" customFormat="1" ht="25.5" customHeight="1">
      <c r="A19" s="47"/>
      <c r="B19" s="126" t="s">
        <v>26</v>
      </c>
      <c r="C19" s="126"/>
      <c r="D19" s="127"/>
      <c r="E19" s="75">
        <f>38658686.65+5945106.87</f>
        <v>44603793.519999996</v>
      </c>
      <c r="F19" s="75">
        <f>215000000-1308443.06</f>
        <v>213691556.94</v>
      </c>
      <c r="G19" s="76">
        <f>E19+F19</f>
        <v>258295350.45999998</v>
      </c>
      <c r="H19" s="75">
        <f>I19</f>
        <v>258295350.46000001</v>
      </c>
      <c r="I19" s="75">
        <v>258295350.46000001</v>
      </c>
      <c r="J19" s="77">
        <f>I19-E19</f>
        <v>213691556.94</v>
      </c>
      <c r="K19" s="78"/>
      <c r="L19" s="48"/>
    </row>
    <row r="20" spans="1:13" s="49" customFormat="1" ht="25.5" customHeight="1">
      <c r="A20" s="47"/>
      <c r="B20" s="126" t="s">
        <v>18</v>
      </c>
      <c r="C20" s="126"/>
      <c r="D20" s="127"/>
      <c r="E20" s="75">
        <v>0</v>
      </c>
      <c r="F20" s="75">
        <v>2147021894.3299999</v>
      </c>
      <c r="G20" s="76">
        <f>E20+F20</f>
        <v>2147021894.3299999</v>
      </c>
      <c r="H20" s="125">
        <v>2137358728.1600001</v>
      </c>
      <c r="I20" s="125">
        <v>2137358728.1600001</v>
      </c>
      <c r="J20" s="77">
        <f>I20-E20</f>
        <v>2137358728.1600001</v>
      </c>
      <c r="K20" s="78"/>
      <c r="L20" s="48"/>
    </row>
    <row r="21" spans="1:13" s="3" customFormat="1" ht="11.25">
      <c r="A21" s="30"/>
      <c r="B21" s="31"/>
      <c r="C21" s="31"/>
      <c r="D21" s="32"/>
      <c r="E21" s="79"/>
      <c r="F21" s="79"/>
      <c r="G21" s="80"/>
      <c r="H21" s="79"/>
      <c r="I21" s="79"/>
      <c r="J21" s="81"/>
      <c r="K21" s="82"/>
      <c r="L21" s="29"/>
      <c r="M21" s="33"/>
    </row>
    <row r="22" spans="1:13" s="19" customFormat="1" ht="16.5" customHeight="1">
      <c r="A22" s="37"/>
      <c r="B22" s="38"/>
      <c r="C22" s="38"/>
      <c r="D22" s="39" t="s">
        <v>19</v>
      </c>
      <c r="E22" s="83">
        <f>SUM(E11:E20)</f>
        <v>2443416113.52</v>
      </c>
      <c r="F22" s="83">
        <f>SUM(F11:F20)</f>
        <v>2023545216.05</v>
      </c>
      <c r="G22" s="83">
        <f>G11+G12+G13+G14+G15+G16+G17+G18+G19+G20</f>
        <v>4466961329.5699997</v>
      </c>
      <c r="H22" s="83">
        <f>SUM(H11:H20)</f>
        <v>4616682430.8100004</v>
      </c>
      <c r="I22" s="83">
        <f>SUM(I11:I20)</f>
        <v>4616682430.8100004</v>
      </c>
      <c r="J22" s="145">
        <f>I22-E22</f>
        <v>2173266317.2900004</v>
      </c>
      <c r="K22" s="146"/>
      <c r="L22" s="18"/>
      <c r="M22" s="40"/>
    </row>
    <row r="23" spans="1:13" s="19" customFormat="1" ht="18.75" customHeight="1">
      <c r="B23" s="41"/>
      <c r="C23" s="41"/>
      <c r="D23" s="41"/>
      <c r="E23" s="85"/>
      <c r="F23" s="85"/>
      <c r="G23" s="85"/>
      <c r="H23" s="149" t="s">
        <v>22</v>
      </c>
      <c r="I23" s="150"/>
      <c r="J23" s="147"/>
      <c r="K23" s="148"/>
      <c r="L23" s="18"/>
    </row>
    <row r="24" spans="1:13" s="19" customFormat="1" ht="7.5" customHeight="1">
      <c r="E24" s="86"/>
      <c r="F24" s="86"/>
      <c r="G24" s="86"/>
      <c r="H24" s="86"/>
      <c r="I24" s="86"/>
      <c r="J24" s="86"/>
      <c r="K24" s="86"/>
      <c r="L24" s="18"/>
    </row>
    <row r="25" spans="1:13" s="9" customFormat="1" ht="15">
      <c r="E25" s="87"/>
      <c r="F25" s="87"/>
      <c r="G25" s="87"/>
      <c r="H25" s="87"/>
      <c r="I25" s="87"/>
      <c r="J25" s="87"/>
      <c r="K25" s="87"/>
      <c r="L25" s="8"/>
    </row>
    <row r="26" spans="1:13" s="19" customFormat="1" ht="12">
      <c r="A26" s="17"/>
      <c r="B26" s="131" t="s">
        <v>24</v>
      </c>
      <c r="C26" s="132"/>
      <c r="D26" s="133"/>
      <c r="E26" s="153" t="s">
        <v>2</v>
      </c>
      <c r="F26" s="154"/>
      <c r="G26" s="154"/>
      <c r="H26" s="154"/>
      <c r="I26" s="155"/>
      <c r="J26" s="156" t="s">
        <v>3</v>
      </c>
      <c r="K26" s="157"/>
      <c r="L26" s="18"/>
    </row>
    <row r="27" spans="1:13" s="19" customFormat="1" ht="39" customHeight="1">
      <c r="A27" s="20"/>
      <c r="B27" s="134"/>
      <c r="C27" s="134"/>
      <c r="D27" s="135"/>
      <c r="E27" s="88" t="s">
        <v>4</v>
      </c>
      <c r="F27" s="89" t="s">
        <v>20</v>
      </c>
      <c r="G27" s="88" t="s">
        <v>6</v>
      </c>
      <c r="H27" s="88" t="s">
        <v>7</v>
      </c>
      <c r="I27" s="88" t="s">
        <v>8</v>
      </c>
      <c r="J27" s="158"/>
      <c r="K27" s="159"/>
      <c r="L27" s="18"/>
    </row>
    <row r="28" spans="1:13" s="19" customFormat="1" ht="21" customHeight="1">
      <c r="A28" s="23"/>
      <c r="B28" s="136"/>
      <c r="C28" s="136"/>
      <c r="D28" s="137"/>
      <c r="E28" s="90" t="s">
        <v>9</v>
      </c>
      <c r="F28" s="90" t="s">
        <v>10</v>
      </c>
      <c r="G28" s="90" t="s">
        <v>11</v>
      </c>
      <c r="H28" s="90" t="s">
        <v>12</v>
      </c>
      <c r="I28" s="90" t="s">
        <v>13</v>
      </c>
      <c r="J28" s="91" t="s">
        <v>21</v>
      </c>
      <c r="K28" s="92"/>
      <c r="L28" s="18"/>
    </row>
    <row r="29" spans="1:13" s="19" customFormat="1" ht="12">
      <c r="A29" s="17"/>
      <c r="B29" s="27"/>
      <c r="C29" s="27"/>
      <c r="D29" s="28"/>
      <c r="E29" s="93"/>
      <c r="F29" s="93"/>
      <c r="G29" s="94"/>
      <c r="H29" s="93"/>
      <c r="I29" s="93"/>
      <c r="J29" s="95"/>
      <c r="K29" s="84"/>
      <c r="L29" s="18"/>
    </row>
    <row r="30" spans="1:13" s="46" customFormat="1" ht="18.75" customHeight="1">
      <c r="A30" s="54"/>
      <c r="B30" s="160" t="s">
        <v>27</v>
      </c>
      <c r="C30" s="160"/>
      <c r="D30" s="161"/>
      <c r="E30" s="96">
        <f>SUM(E32:E39)</f>
        <v>2339782320</v>
      </c>
      <c r="F30" s="96">
        <f>SUM(F32:F39)</f>
        <v>-698872341.61000001</v>
      </c>
      <c r="G30" s="97">
        <f>E30+F30</f>
        <v>1640909978.3899999</v>
      </c>
      <c r="H30" s="96">
        <f>SUM(H32:H39)</f>
        <v>1859859229</v>
      </c>
      <c r="I30" s="96">
        <f>SUM(I32:I39)</f>
        <v>1859859229</v>
      </c>
      <c r="J30" s="162">
        <f>I30-E30</f>
        <v>-479923091</v>
      </c>
      <c r="K30" s="163"/>
      <c r="L30" s="45"/>
    </row>
    <row r="31" spans="1:13" s="49" customFormat="1" ht="9.75" customHeight="1">
      <c r="A31" s="47"/>
      <c r="B31" s="55"/>
      <c r="C31" s="55"/>
      <c r="D31" s="56"/>
      <c r="E31" s="100"/>
      <c r="F31" s="100"/>
      <c r="G31" s="100"/>
      <c r="H31" s="100"/>
      <c r="I31" s="100"/>
      <c r="J31" s="101"/>
      <c r="K31" s="78"/>
      <c r="L31" s="48"/>
    </row>
    <row r="32" spans="1:13" s="49" customFormat="1" ht="25.5" customHeight="1">
      <c r="A32" s="47"/>
      <c r="B32" s="34"/>
      <c r="C32" s="126" t="s">
        <v>14</v>
      </c>
      <c r="D32" s="127"/>
      <c r="E32" s="102"/>
      <c r="F32" s="102"/>
      <c r="G32" s="103">
        <f t="shared" ref="G32:G39" si="2">E32+F32</f>
        <v>0</v>
      </c>
      <c r="H32" s="102"/>
      <c r="I32" s="102"/>
      <c r="J32" s="104">
        <f t="shared" ref="J32:J39" si="3">I32-E32</f>
        <v>0</v>
      </c>
      <c r="K32" s="78"/>
      <c r="L32" s="48"/>
    </row>
    <row r="33" spans="1:12" s="49" customFormat="1" ht="25.5" customHeight="1">
      <c r="A33" s="47"/>
      <c r="B33" s="34"/>
      <c r="C33" s="126" t="s">
        <v>15</v>
      </c>
      <c r="D33" s="127"/>
      <c r="E33" s="102"/>
      <c r="F33" s="102"/>
      <c r="G33" s="103">
        <f t="shared" si="2"/>
        <v>0</v>
      </c>
      <c r="H33" s="102"/>
      <c r="I33" s="102"/>
      <c r="J33" s="104">
        <f t="shared" si="3"/>
        <v>0</v>
      </c>
      <c r="K33" s="78"/>
      <c r="L33" s="48"/>
    </row>
    <row r="34" spans="1:12" s="49" customFormat="1" ht="25.5" customHeight="1">
      <c r="A34" s="47"/>
      <c r="B34" s="34"/>
      <c r="C34" s="126" t="s">
        <v>28</v>
      </c>
      <c r="D34" s="127"/>
      <c r="E34" s="102"/>
      <c r="F34" s="102"/>
      <c r="G34" s="103">
        <f t="shared" si="2"/>
        <v>0</v>
      </c>
      <c r="H34" s="102"/>
      <c r="I34" s="102"/>
      <c r="J34" s="104">
        <f t="shared" si="3"/>
        <v>0</v>
      </c>
      <c r="K34" s="78"/>
      <c r="L34" s="48"/>
    </row>
    <row r="35" spans="1:12" s="49" customFormat="1" ht="25.5" customHeight="1">
      <c r="A35" s="47"/>
      <c r="B35" s="34"/>
      <c r="C35" s="126" t="s">
        <v>17</v>
      </c>
      <c r="D35" s="127"/>
      <c r="E35" s="75">
        <f>E14</f>
        <v>2339782320</v>
      </c>
      <c r="F35" s="75">
        <f t="shared" ref="F35" si="4">F14</f>
        <v>-698872341.61000001</v>
      </c>
      <c r="G35" s="75">
        <f>G14</f>
        <v>1640909978.3899999</v>
      </c>
      <c r="H35" s="75">
        <f>H14</f>
        <v>1859859229</v>
      </c>
      <c r="I35" s="75">
        <f>I14</f>
        <v>1859859229</v>
      </c>
      <c r="J35" s="77">
        <f>I35-E35</f>
        <v>-479923091</v>
      </c>
      <c r="K35" s="78"/>
      <c r="L35" s="48"/>
    </row>
    <row r="36" spans="1:12" s="49" customFormat="1" ht="25.5" customHeight="1">
      <c r="A36" s="47"/>
      <c r="B36" s="34"/>
      <c r="C36" s="57" t="s">
        <v>29</v>
      </c>
      <c r="D36" s="35"/>
      <c r="E36" s="102"/>
      <c r="F36" s="102"/>
      <c r="G36" s="103">
        <f t="shared" si="2"/>
        <v>0</v>
      </c>
      <c r="H36" s="102"/>
      <c r="I36" s="102"/>
      <c r="J36" s="104">
        <f t="shared" si="3"/>
        <v>0</v>
      </c>
      <c r="K36" s="78"/>
      <c r="L36" s="48"/>
    </row>
    <row r="37" spans="1:12" s="49" customFormat="1" ht="25.5" customHeight="1">
      <c r="A37" s="47"/>
      <c r="B37" s="34"/>
      <c r="C37" s="57" t="s">
        <v>30</v>
      </c>
      <c r="D37" s="35"/>
      <c r="E37" s="102"/>
      <c r="F37" s="102"/>
      <c r="G37" s="103">
        <f t="shared" si="2"/>
        <v>0</v>
      </c>
      <c r="H37" s="102"/>
      <c r="I37" s="102"/>
      <c r="J37" s="104">
        <f t="shared" si="3"/>
        <v>0</v>
      </c>
      <c r="K37" s="78"/>
      <c r="L37" s="48"/>
    </row>
    <row r="38" spans="1:12" s="49" customFormat="1" ht="36" customHeight="1">
      <c r="A38" s="47"/>
      <c r="B38" s="34"/>
      <c r="C38" s="126" t="s">
        <v>31</v>
      </c>
      <c r="D38" s="127"/>
      <c r="E38" s="105"/>
      <c r="F38" s="102"/>
      <c r="G38" s="103">
        <f t="shared" si="2"/>
        <v>0</v>
      </c>
      <c r="H38" s="102"/>
      <c r="I38" s="102"/>
      <c r="J38" s="104">
        <f t="shared" si="3"/>
        <v>0</v>
      </c>
      <c r="K38" s="78"/>
      <c r="L38" s="48"/>
    </row>
    <row r="39" spans="1:12" s="49" customFormat="1" ht="34.5" customHeight="1">
      <c r="A39" s="47"/>
      <c r="B39" s="34"/>
      <c r="C39" s="126" t="s">
        <v>26</v>
      </c>
      <c r="D39" s="127"/>
      <c r="E39" s="103"/>
      <c r="F39" s="103"/>
      <c r="G39" s="103">
        <f t="shared" si="2"/>
        <v>0</v>
      </c>
      <c r="H39" s="103"/>
      <c r="I39" s="103"/>
      <c r="J39" s="104">
        <f t="shared" si="3"/>
        <v>0</v>
      </c>
      <c r="K39" s="78"/>
      <c r="L39" s="48"/>
    </row>
    <row r="40" spans="1:12" s="49" customFormat="1" ht="9.75" customHeight="1">
      <c r="A40" s="47"/>
      <c r="B40" s="34"/>
      <c r="C40" s="57"/>
      <c r="D40" s="35"/>
      <c r="E40" s="102"/>
      <c r="F40" s="102"/>
      <c r="G40" s="103"/>
      <c r="H40" s="102"/>
      <c r="I40" s="102"/>
      <c r="J40" s="104"/>
      <c r="K40" s="78"/>
      <c r="L40" s="48"/>
    </row>
    <row r="41" spans="1:12" s="46" customFormat="1" ht="48" customHeight="1">
      <c r="A41" s="54"/>
      <c r="B41" s="151" t="s">
        <v>38</v>
      </c>
      <c r="C41" s="151"/>
      <c r="D41" s="152"/>
      <c r="E41" s="97">
        <f>SUM(E43:E46)</f>
        <v>103633793.52</v>
      </c>
      <c r="F41" s="97">
        <f>SUM(F43:F46)</f>
        <v>575395663.33000004</v>
      </c>
      <c r="G41" s="97">
        <f>E41+F41</f>
        <v>679029456.85000002</v>
      </c>
      <c r="H41" s="97">
        <f>SUM(H43:H46)</f>
        <v>619464473.64999998</v>
      </c>
      <c r="I41" s="97">
        <f>SUM(I43:I46)</f>
        <v>619464473.64999998</v>
      </c>
      <c r="J41" s="98">
        <f>I41-E41</f>
        <v>515830680.13</v>
      </c>
      <c r="K41" s="99"/>
      <c r="L41" s="45"/>
    </row>
    <row r="42" spans="1:12" s="49" customFormat="1" ht="25.5" customHeight="1">
      <c r="A42" s="47"/>
      <c r="B42" s="55"/>
      <c r="C42" s="55"/>
      <c r="D42" s="35"/>
      <c r="E42" s="106"/>
      <c r="F42" s="106"/>
      <c r="G42" s="106"/>
      <c r="H42" s="106"/>
      <c r="I42" s="106"/>
      <c r="J42" s="107"/>
      <c r="K42" s="78"/>
      <c r="L42" s="48"/>
    </row>
    <row r="43" spans="1:12" s="49" customFormat="1" ht="25.5" customHeight="1">
      <c r="A43" s="47"/>
      <c r="B43" s="55"/>
      <c r="C43" s="126" t="s">
        <v>15</v>
      </c>
      <c r="D43" s="127"/>
      <c r="E43" s="102"/>
      <c r="F43" s="102"/>
      <c r="G43" s="103">
        <f t="shared" ref="G43" si="5">E43+F43</f>
        <v>0</v>
      </c>
      <c r="H43" s="102"/>
      <c r="I43" s="102"/>
      <c r="J43" s="104">
        <f t="shared" ref="J43" si="6">I43-E43</f>
        <v>0</v>
      </c>
      <c r="K43" s="78"/>
      <c r="L43" s="48"/>
    </row>
    <row r="44" spans="1:12" s="49" customFormat="1" ht="25.5" customHeight="1">
      <c r="A44" s="47"/>
      <c r="B44" s="55"/>
      <c r="C44" s="57" t="s">
        <v>29</v>
      </c>
      <c r="D44" s="63"/>
      <c r="E44" s="76">
        <f>E15</f>
        <v>0</v>
      </c>
      <c r="F44" s="76">
        <f t="shared" ref="F44:I44" si="7">F15</f>
        <v>357780701.42000002</v>
      </c>
      <c r="G44" s="76">
        <f t="shared" si="7"/>
        <v>357780701.42000002</v>
      </c>
      <c r="H44" s="76">
        <f>H15</f>
        <v>357780701.42000002</v>
      </c>
      <c r="I44" s="76">
        <f t="shared" si="7"/>
        <v>357780701.42000002</v>
      </c>
      <c r="J44" s="77">
        <f>I44-E44</f>
        <v>357780701.42000002</v>
      </c>
      <c r="K44" s="78"/>
      <c r="L44" s="48"/>
    </row>
    <row r="45" spans="1:12" s="49" customFormat="1" ht="25.5" customHeight="1">
      <c r="A45" s="47"/>
      <c r="B45" s="34"/>
      <c r="C45" s="126" t="s">
        <v>32</v>
      </c>
      <c r="D45" s="127"/>
      <c r="E45" s="102">
        <v>59030000</v>
      </c>
      <c r="F45" s="102">
        <f>F17</f>
        <v>3923404.9699999997</v>
      </c>
      <c r="G45" s="102">
        <f>G17</f>
        <v>62953404.969999999</v>
      </c>
      <c r="H45" s="122">
        <f>H17</f>
        <v>3388421.7699999996</v>
      </c>
      <c r="I45" s="122">
        <f>I17</f>
        <v>3388421.7699999996</v>
      </c>
      <c r="J45" s="104">
        <f>I45-E45</f>
        <v>-55641578.230000004</v>
      </c>
      <c r="K45" s="78"/>
      <c r="L45" s="48"/>
    </row>
    <row r="46" spans="1:12" s="49" customFormat="1" ht="25.5" customHeight="1">
      <c r="A46" s="47"/>
      <c r="B46" s="34"/>
      <c r="C46" s="126" t="s">
        <v>26</v>
      </c>
      <c r="D46" s="127"/>
      <c r="E46" s="102">
        <f>E19</f>
        <v>44603793.519999996</v>
      </c>
      <c r="F46" s="102">
        <f t="shared" ref="F46:I46" si="8">F19</f>
        <v>213691556.94</v>
      </c>
      <c r="G46" s="102">
        <f t="shared" si="8"/>
        <v>258295350.45999998</v>
      </c>
      <c r="H46" s="122">
        <f t="shared" si="8"/>
        <v>258295350.46000001</v>
      </c>
      <c r="I46" s="122">
        <f t="shared" si="8"/>
        <v>258295350.46000001</v>
      </c>
      <c r="J46" s="104">
        <f>I46-E46</f>
        <v>213691556.94</v>
      </c>
      <c r="K46" s="78"/>
      <c r="L46" s="48"/>
    </row>
    <row r="47" spans="1:12" s="49" customFormat="1" ht="11.25" customHeight="1">
      <c r="A47" s="47"/>
      <c r="B47" s="36"/>
      <c r="C47" s="58"/>
      <c r="D47" s="59"/>
      <c r="E47" s="108"/>
      <c r="F47" s="108"/>
      <c r="G47" s="109"/>
      <c r="H47" s="108"/>
      <c r="I47" s="108"/>
      <c r="J47" s="110"/>
      <c r="K47" s="78"/>
      <c r="L47" s="48"/>
    </row>
    <row r="48" spans="1:12" s="46" customFormat="1" ht="11.25" customHeight="1">
      <c r="A48" s="54"/>
      <c r="B48" s="64" t="s">
        <v>23</v>
      </c>
      <c r="C48" s="52"/>
      <c r="D48" s="53"/>
      <c r="E48" s="111">
        <f>E50</f>
        <v>0</v>
      </c>
      <c r="F48" s="111">
        <f t="shared" ref="F48:I48" si="9">F50</f>
        <v>2147021894.3299999</v>
      </c>
      <c r="G48" s="111">
        <f t="shared" si="9"/>
        <v>2147021894.3299999</v>
      </c>
      <c r="H48" s="111">
        <f t="shared" si="9"/>
        <v>2137358728.1600001</v>
      </c>
      <c r="I48" s="111">
        <f t="shared" si="9"/>
        <v>2137358728.1600001</v>
      </c>
      <c r="J48" s="121">
        <f>I48-E48</f>
        <v>2137358728.1600001</v>
      </c>
      <c r="K48" s="99"/>
      <c r="L48" s="45"/>
    </row>
    <row r="49" spans="1:12" s="49" customFormat="1" ht="10.5" customHeight="1">
      <c r="A49" s="47"/>
      <c r="B49" s="55"/>
      <c r="C49" s="34"/>
      <c r="D49" s="35"/>
      <c r="E49" s="109"/>
      <c r="F49" s="109"/>
      <c r="G49" s="109"/>
      <c r="H49" s="109"/>
      <c r="I49" s="109"/>
      <c r="J49" s="110"/>
      <c r="K49" s="78"/>
      <c r="L49" s="48"/>
    </row>
    <row r="50" spans="1:12" s="49" customFormat="1" ht="25.5" customHeight="1">
      <c r="A50" s="47"/>
      <c r="B50" s="34"/>
      <c r="C50" s="126" t="s">
        <v>18</v>
      </c>
      <c r="D50" s="127"/>
      <c r="E50" s="102">
        <f>E20</f>
        <v>0</v>
      </c>
      <c r="F50" s="102">
        <f t="shared" ref="F50:H50" si="10">F20</f>
        <v>2147021894.3299999</v>
      </c>
      <c r="G50" s="102">
        <f t="shared" si="10"/>
        <v>2147021894.3299999</v>
      </c>
      <c r="H50" s="122">
        <f t="shared" si="10"/>
        <v>2137358728.1600001</v>
      </c>
      <c r="I50" s="122">
        <f>I20</f>
        <v>2137358728.1600001</v>
      </c>
      <c r="J50" s="104">
        <f>I50-E50</f>
        <v>2137358728.1600001</v>
      </c>
      <c r="K50" s="78"/>
      <c r="L50" s="48"/>
    </row>
    <row r="51" spans="1:12" s="3" customFormat="1" ht="8.25" customHeight="1">
      <c r="A51" s="30"/>
      <c r="B51" s="31"/>
      <c r="C51" s="31"/>
      <c r="D51" s="32"/>
      <c r="E51" s="112"/>
      <c r="F51" s="112"/>
      <c r="G51" s="113"/>
      <c r="H51" s="112"/>
      <c r="I51" s="112"/>
      <c r="J51" s="114"/>
      <c r="K51" s="82"/>
      <c r="L51" s="29"/>
    </row>
    <row r="52" spans="1:12" s="46" customFormat="1" ht="20.25" customHeight="1">
      <c r="A52" s="42"/>
      <c r="B52" s="43"/>
      <c r="C52" s="43"/>
      <c r="D52" s="44" t="s">
        <v>19</v>
      </c>
      <c r="E52" s="115">
        <f>E30+E41+E48</f>
        <v>2443416113.52</v>
      </c>
      <c r="F52" s="115">
        <f>F30+F41+F48</f>
        <v>2023545216.05</v>
      </c>
      <c r="G52" s="116">
        <f>E52+F52</f>
        <v>4466961329.5699997</v>
      </c>
      <c r="H52" s="115">
        <f>H30+H41+H48</f>
        <v>4616682430.8100004</v>
      </c>
      <c r="I52" s="117">
        <f>I30+I41+I48</f>
        <v>4616682430.8100004</v>
      </c>
      <c r="J52" s="145">
        <f>I52-E52</f>
        <v>2173266317.2900004</v>
      </c>
      <c r="K52" s="146"/>
      <c r="L52" s="45"/>
    </row>
    <row r="53" spans="1:12" ht="14.25" customHeight="1">
      <c r="B53" s="60" t="s">
        <v>33</v>
      </c>
      <c r="C53" s="60"/>
      <c r="D53" s="3"/>
      <c r="E53" s="62"/>
      <c r="F53" s="62"/>
      <c r="G53" s="62"/>
      <c r="H53" s="149" t="s">
        <v>22</v>
      </c>
      <c r="I53" s="150"/>
      <c r="J53" s="147"/>
      <c r="K53" s="148"/>
    </row>
    <row r="54" spans="1:12" ht="14.25" customHeight="1">
      <c r="B54" s="60" t="s">
        <v>36</v>
      </c>
      <c r="C54" s="60"/>
      <c r="D54" s="3"/>
      <c r="E54" s="3"/>
      <c r="F54" s="3"/>
      <c r="G54" s="3"/>
      <c r="H54" s="3"/>
      <c r="I54" s="62"/>
      <c r="J54" s="3"/>
      <c r="L54" s="1"/>
    </row>
    <row r="55" spans="1:12" ht="14.25" customHeight="1">
      <c r="B55" s="60" t="s">
        <v>37</v>
      </c>
      <c r="C55" s="61"/>
    </row>
    <row r="56" spans="1:12" ht="9" customHeight="1">
      <c r="B56" s="60" t="s">
        <v>34</v>
      </c>
      <c r="C56" s="61"/>
    </row>
    <row r="57" spans="1:12" ht="10.5" customHeight="1">
      <c r="B57" s="60" t="s">
        <v>35</v>
      </c>
      <c r="C57" s="61"/>
    </row>
    <row r="58" spans="1:12" s="66" customFormat="1">
      <c r="B58" s="66" t="s">
        <v>41</v>
      </c>
      <c r="K58" s="67"/>
    </row>
    <row r="59" spans="1:12" s="66" customFormat="1" ht="26.25" customHeight="1">
      <c r="K59" s="67"/>
    </row>
    <row r="60" spans="1:12" s="118" customFormat="1" ht="28.5" customHeight="1">
      <c r="C60" s="119"/>
      <c r="D60" s="119"/>
    </row>
    <row r="61" spans="1:12" s="118" customFormat="1" ht="108.75" customHeight="1">
      <c r="C61" s="119"/>
      <c r="D61" s="119"/>
    </row>
    <row r="62" spans="1:12" s="66" customFormat="1">
      <c r="C62" s="164"/>
      <c r="D62" s="164"/>
      <c r="E62" s="164"/>
      <c r="H62" s="165"/>
      <c r="I62" s="165"/>
      <c r="J62" s="165"/>
      <c r="K62" s="68"/>
    </row>
    <row r="63" spans="1:12" s="66" customFormat="1">
      <c r="D63" s="69"/>
      <c r="H63" s="165"/>
      <c r="I63" s="165"/>
      <c r="J63" s="165"/>
      <c r="K63" s="67"/>
    </row>
    <row r="64" spans="1:12" s="66" customFormat="1">
      <c r="D64" s="69"/>
      <c r="H64" s="70"/>
      <c r="I64" s="70"/>
      <c r="J64" s="70"/>
      <c r="K64" s="67"/>
    </row>
    <row r="65" spans="4:11" s="66" customFormat="1">
      <c r="D65" s="69"/>
      <c r="K65" s="67"/>
    </row>
    <row r="66" spans="4:11" s="66" customFormat="1" ht="15">
      <c r="D66" s="69"/>
      <c r="F66" s="166"/>
      <c r="G66" s="166"/>
      <c r="H66" s="166"/>
      <c r="K66" s="67"/>
    </row>
    <row r="67" spans="4:11" s="66" customFormat="1">
      <c r="D67" s="69"/>
      <c r="F67" s="167"/>
      <c r="G67" s="167"/>
      <c r="H67" s="167"/>
      <c r="K67" s="67"/>
    </row>
    <row r="68" spans="4:11" s="66" customFormat="1">
      <c r="K68" s="67"/>
    </row>
    <row r="69" spans="4:11" s="66" customFormat="1">
      <c r="K69" s="67"/>
    </row>
    <row r="70" spans="4:11" s="66" customFormat="1">
      <c r="K70" s="67"/>
    </row>
    <row r="71" spans="4:11" s="66" customFormat="1">
      <c r="K71" s="67"/>
    </row>
    <row r="72" spans="4:11" s="66" customFormat="1">
      <c r="K72" s="67"/>
    </row>
    <row r="73" spans="4:11" s="66" customFormat="1">
      <c r="K73" s="67"/>
    </row>
    <row r="74" spans="4:11" s="66" customFormat="1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 22 (2)</vt:lpstr>
      <vt:lpstr>dic 22</vt:lpstr>
      <vt:lpstr>'dic 22'!Área_de_impresión</vt:lpstr>
      <vt:lpstr>'dic 22 (2)'!Área_de_impresión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2023-05-09T16:30:59Z</cp:lastPrinted>
  <dcterms:created xsi:type="dcterms:W3CDTF">2014-09-04T16:46:21Z</dcterms:created>
  <dcterms:modified xsi:type="dcterms:W3CDTF">2023-05-09T16:33:51Z</dcterms:modified>
</cp:coreProperties>
</file>