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1 12 Edos Fin dic 2021\1 CONAC 12 2021\"/>
    </mc:Choice>
  </mc:AlternateContent>
  <xr:revisionPtr revIDLastSave="0" documentId="13_ncr:1_{0C949A57-8119-4316-8AA8-3EBFAA19C2FC}" xr6:coauthVersionLast="47" xr6:coauthVersionMax="47" xr10:uidLastSave="{00000000-0000-0000-0000-000000000000}"/>
  <bookViews>
    <workbookView xWindow="-120" yWindow="-120" windowWidth="18510" windowHeight="11040" xr2:uid="{00000000-000D-0000-FFFF-FFFF00000000}"/>
  </bookViews>
  <sheets>
    <sheet name="01.01 MODIFICADO dic 21" sheetId="5" r:id="rId1"/>
  </sheets>
  <definedNames>
    <definedName name="_xlnm.Print_Area" localSheetId="0">'01.01 MODIFICADO dic 21'!$C$1:$F$83</definedName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5" l="1"/>
  <c r="F65" i="5"/>
  <c r="F59" i="5"/>
  <c r="F71" i="5" s="1"/>
  <c r="F50" i="5"/>
  <c r="F45" i="5"/>
  <c r="F55" i="5" s="1"/>
  <c r="F22" i="5"/>
  <c r="F41" i="5" s="1"/>
  <c r="F73" i="5" s="1"/>
  <c r="F76" i="5" s="1"/>
  <c r="F8" i="5"/>
  <c r="E65" i="5" l="1"/>
  <c r="E59" i="5"/>
  <c r="E50" i="5"/>
  <c r="E45" i="5"/>
  <c r="E22" i="5"/>
  <c r="E8" i="5"/>
  <c r="E71" i="5" l="1"/>
  <c r="E55" i="5"/>
  <c r="E41" i="5"/>
  <c r="E73" i="5" l="1"/>
  <c r="E76" i="5" s="1"/>
  <c r="G77" i="5" s="1"/>
  <c r="G78" i="5" s="1"/>
  <c r="H77" i="5" l="1"/>
</calcChain>
</file>

<file path=xl/sharedStrings.xml><?xml version="1.0" encoding="utf-8"?>
<sst xmlns="http://schemas.openxmlformats.org/spreadsheetml/2006/main" count="62" uniqueCount="54">
  <si>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</si>
  <si>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</si>
  <si>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</si>
  <si>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</si>
  <si>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</si>
  <si>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</si>
  <si>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</si>
  <si>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</si>
  <si>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</si>
  <si>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</si>
  <si>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</si>
  <si>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</si>
  <si>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</si>
  <si>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</si>
  <si>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</si>
  <si>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</si>
  <si>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</si>
  <si>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</si>
  <si>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</si>
  <si>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</si>
  <si>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</si>
  <si>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</si>
  <si>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</si>
  <si>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</si>
  <si>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</si>
  <si>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</si>
  <si>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</si>
  <si>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</si>
  <si>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</si>
  <si>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</si>
  <si>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</si>
  <si>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</si>
  <si>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</si>
  <si>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</si>
  <si>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</si>
  <si>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</si>
  <si>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</si>
  <si>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</si>
  <si>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</si>
  <si>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</si>
  <si>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</si>
  <si>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</si>
  <si>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</si>
  <si>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</si>
  <si>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</si>
  <si>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</si>
  <si>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</si>
  <si>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</si>
  <si>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</si>
  <si>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</si>
  <si>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Productos </t>
  </si>
  <si>
    <t xml:space="preserve">Aprovechamientos </t>
  </si>
  <si>
    <t>Ingresos por Venta de Bienes y Prestación de Servicios</t>
  </si>
  <si>
    <t>Del 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</si>
</sst>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General_)"/>
    <numFmt numFmtId="165" formatCode="#,###.0;\-#,###.0"/>
    <numFmt numFmtId="166" formatCode="#,###.0,"/>
    <numFmt numFmtId="167" formatCode="#,##0.0000000000000_ ;\-#,##0.0000000000000\ "/>
    <numFmt numFmtId="168" formatCode="#,##0.0000000000_ ;\-#,##0.0000000000\ "/>
    <numFmt numFmtId="169" formatCode="#,###.00;\-#,###.00"/>
    <numFmt numFmtId="170" formatCode="#,##0.00000000_ ;\-#,##0.00000000\ "/>
    <numFmt numFmtId="171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NeueLT Std"/>
      <family val="2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sz val="9"/>
      <color theme="4" tint="-0.249977111117893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0" borderId="0" xfId="0" applyFont="1"/>
    <xf numFmtId="165" fontId="4" fillId="0" borderId="6" xfId="0" applyNumberFormat="1" applyFont="1" applyBorder="1"/>
    <xf numFmtId="165" fontId="4" fillId="0" borderId="7" xfId="0" applyNumberFormat="1" applyFont="1" applyBorder="1"/>
    <xf numFmtId="15" fontId="6" fillId="0" borderId="3" xfId="0" applyNumberFormat="1" applyFont="1" applyFill="1" applyBorder="1" applyAlignment="1">
      <alignment horizontal="center"/>
    </xf>
    <xf numFmtId="169" fontId="6" fillId="0" borderId="0" xfId="0" applyNumberFormat="1" applyFont="1" applyFill="1" applyBorder="1"/>
    <xf numFmtId="169" fontId="4" fillId="0" borderId="0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3" fontId="4" fillId="0" borderId="0" xfId="2" applyFont="1"/>
    <xf numFmtId="0" fontId="2" fillId="0" borderId="0" xfId="0" applyFont="1"/>
    <xf numFmtId="0" fontId="4" fillId="0" borderId="4" xfId="0" applyFont="1" applyBorder="1"/>
    <xf numFmtId="0" fontId="4" fillId="0" borderId="6" xfId="0" applyFont="1" applyBorder="1"/>
    <xf numFmtId="166" fontId="4" fillId="0" borderId="0" xfId="2" applyNumberFormat="1" applyFont="1"/>
    <xf numFmtId="166" fontId="4" fillId="0" borderId="0" xfId="0" applyNumberFormat="1" applyFont="1"/>
    <xf numFmtId="0" fontId="4" fillId="0" borderId="0" xfId="0" applyFont="1" applyBorder="1"/>
    <xf numFmtId="0" fontId="2" fillId="2" borderId="0" xfId="0" applyFont="1" applyFill="1"/>
    <xf numFmtId="0" fontId="4" fillId="2" borderId="0" xfId="0" applyFont="1" applyFill="1"/>
    <xf numFmtId="166" fontId="4" fillId="2" borderId="0" xfId="2" applyNumberFormat="1" applyFont="1" applyFill="1"/>
    <xf numFmtId="166" fontId="4" fillId="2" borderId="0" xfId="0" applyNumberFormat="1" applyFont="1" applyFill="1"/>
    <xf numFmtId="165" fontId="9" fillId="0" borderId="0" xfId="0" applyNumberFormat="1" applyFont="1"/>
    <xf numFmtId="0" fontId="6" fillId="0" borderId="8" xfId="0" applyFont="1" applyBorder="1"/>
    <xf numFmtId="169" fontId="8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wrapText="1"/>
    </xf>
    <xf numFmtId="170" fontId="2" fillId="0" borderId="0" xfId="0" applyNumberFormat="1" applyFont="1"/>
    <xf numFmtId="43" fontId="2" fillId="0" borderId="0" xfId="2" applyFont="1"/>
    <xf numFmtId="167" fontId="2" fillId="0" borderId="0" xfId="0" applyNumberFormat="1" applyFont="1" applyBorder="1"/>
    <xf numFmtId="43" fontId="2" fillId="0" borderId="0" xfId="0" applyNumberFormat="1" applyFont="1"/>
    <xf numFmtId="169" fontId="6" fillId="0" borderId="7" xfId="0" applyNumberFormat="1" applyFont="1" applyBorder="1"/>
    <xf numFmtId="169" fontId="4" fillId="0" borderId="7" xfId="0" applyNumberFormat="1" applyFont="1" applyBorder="1"/>
    <xf numFmtId="169" fontId="2" fillId="2" borderId="7" xfId="0" applyNumberFormat="1" applyFont="1" applyFill="1" applyBorder="1"/>
    <xf numFmtId="169" fontId="4" fillId="0" borderId="7" xfId="0" applyNumberFormat="1" applyFont="1" applyFill="1" applyBorder="1"/>
    <xf numFmtId="169" fontId="6" fillId="0" borderId="7" xfId="0" applyNumberFormat="1" applyFont="1" applyFill="1" applyBorder="1"/>
    <xf numFmtId="165" fontId="8" fillId="0" borderId="11" xfId="0" applyNumberFormat="1" applyFont="1" applyBorder="1"/>
    <xf numFmtId="0" fontId="6" fillId="0" borderId="2" xfId="0" applyFont="1" applyFill="1" applyBorder="1" applyAlignment="1">
      <alignment horizontal="center"/>
    </xf>
    <xf numFmtId="0" fontId="4" fillId="0" borderId="5" xfId="0" applyFont="1" applyFill="1" applyBorder="1"/>
    <xf numFmtId="165" fontId="6" fillId="0" borderId="5" xfId="0" applyNumberFormat="1" applyFont="1" applyFill="1" applyBorder="1"/>
    <xf numFmtId="169" fontId="2" fillId="0" borderId="0" xfId="0" applyNumberFormat="1" applyFont="1" applyFill="1" applyBorder="1"/>
    <xf numFmtId="43" fontId="4" fillId="0" borderId="0" xfId="2" applyFont="1" applyFill="1" applyBorder="1"/>
    <xf numFmtId="167" fontId="4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9" fontId="2" fillId="0" borderId="0" xfId="0" applyNumberFormat="1" applyFont="1" applyFill="1"/>
    <xf numFmtId="165" fontId="2" fillId="0" borderId="0" xfId="0" applyNumberFormat="1" applyFont="1" applyFill="1"/>
    <xf numFmtId="168" fontId="2" fillId="0" borderId="0" xfId="0" applyNumberFormat="1" applyFont="1" applyFill="1"/>
    <xf numFmtId="43" fontId="8" fillId="0" borderId="0" xfId="2" applyFont="1" applyFill="1"/>
    <xf numFmtId="169" fontId="9" fillId="0" borderId="9" xfId="0" applyNumberFormat="1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171" fontId="10" fillId="0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9" fontId="4" fillId="0" borderId="7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/>
    <xf numFmtId="169" fontId="6" fillId="2" borderId="0" xfId="0" applyNumberFormat="1" applyFont="1" applyFill="1" applyBorder="1"/>
    <xf numFmtId="169" fontId="4" fillId="2" borderId="0" xfId="0" applyNumberFormat="1" applyFont="1" applyFill="1" applyBorder="1"/>
    <xf numFmtId="169" fontId="4" fillId="2" borderId="0" xfId="0" applyNumberFormat="1" applyFont="1" applyFill="1" applyBorder="1" applyAlignment="1">
      <alignment wrapText="1"/>
    </xf>
    <xf numFmtId="169" fontId="2" fillId="2" borderId="0" xfId="0" applyNumberFormat="1" applyFont="1" applyFill="1" applyBorder="1"/>
    <xf numFmtId="43" fontId="4" fillId="2" borderId="0" xfId="2" applyFont="1" applyFill="1" applyBorder="1"/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199160</xdr:rowOff>
    </xdr:from>
    <xdr:to>
      <xdr:col>3</xdr:col>
      <xdr:colOff>3810000</xdr:colOff>
      <xdr:row>82</xdr:row>
      <xdr:rowOff>233796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5049" y="11524385"/>
          <a:ext cx="2381251" cy="682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216477</xdr:rowOff>
    </xdr:from>
    <xdr:to>
      <xdr:col>3</xdr:col>
      <xdr:colOff>1307522</xdr:colOff>
      <xdr:row>82</xdr:row>
      <xdr:rowOff>220320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1541702"/>
          <a:ext cx="2140528" cy="651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190500</xdr:rowOff>
    </xdr:from>
    <xdr:to>
      <xdr:col>6</xdr:col>
      <xdr:colOff>363682</xdr:colOff>
      <xdr:row>83</xdr:row>
      <xdr:rowOff>65424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9097" y="11515725"/>
          <a:ext cx="2996910" cy="846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DD41-3FCF-4D6A-9E9E-08957665E2EB}">
  <sheetPr>
    <pageSetUpPr fitToPage="1"/>
  </sheetPr>
  <dimension ref="C1:N84"/>
  <sheetViews>
    <sheetView showGridLines="0" tabSelected="1" zoomScale="110" zoomScaleNormal="110" workbookViewId="0">
      <selection activeCell="E69" sqref="E69"/>
    </sheetView>
  </sheetViews>
  <sheetFormatPr baseColWidth="10" defaultColWidth="11.42578125" defaultRowHeight="12.75" x14ac:dyDescent="0.2"/>
  <cols>
    <col min="1" max="2" width="1.7109375" style="14" customWidth="1"/>
    <col min="3" max="3" width="9.7109375" style="14" customWidth="1"/>
    <col min="4" max="4" width="59.5703125" style="47" customWidth="1"/>
    <col min="5" max="5" width="17.28515625" style="47" bestFit="1" customWidth="1"/>
    <col min="6" max="6" width="17.5703125" style="14" bestFit="1" customWidth="1"/>
    <col min="7" max="7" width="18.85546875" style="49" bestFit="1" customWidth="1"/>
    <col min="8" max="8" width="16.42578125" style="16" customWidth="1"/>
    <col min="9" max="9" width="11.42578125" style="14"/>
    <col min="10" max="10" width="14.28515625" style="15" bestFit="1" customWidth="1"/>
    <col min="11" max="11" width="12.140625" style="15" bestFit="1" customWidth="1"/>
    <col min="12" max="12" width="14.28515625" style="15" bestFit="1" customWidth="1"/>
    <col min="13" max="16384" width="11.42578125" style="14"/>
  </cols>
  <sheetData>
    <row r="1" spans="3:14" ht="16.5" customHeight="1" x14ac:dyDescent="0.2">
      <c r="C1" s="58" t="s">
        <v>48</v>
      </c>
      <c r="D1" s="58"/>
      <c r="E1" s="58"/>
      <c r="F1" s="58"/>
      <c r="G1" s="48"/>
    </row>
    <row r="2" spans="3:14" ht="13.5" customHeight="1" x14ac:dyDescent="0.2">
      <c r="C2" s="58" t="s">
        <v>0</v>
      </c>
      <c r="D2" s="58"/>
      <c r="E2" s="58"/>
      <c r="F2" s="58"/>
      <c r="G2" s="48"/>
    </row>
    <row r="3" spans="3:14" ht="15.75" customHeight="1" thickBot="1" x14ac:dyDescent="0.25">
      <c r="C3" s="58" t="s">
        <v>53</v>
      </c>
      <c r="D3" s="58"/>
      <c r="E3" s="58"/>
      <c r="F3" s="58"/>
      <c r="G3" s="48"/>
    </row>
    <row r="4" spans="3:14" ht="12" customHeight="1" thickBot="1" x14ac:dyDescent="0.25">
      <c r="C4" s="65" t="s">
        <v>1</v>
      </c>
      <c r="D4" s="66"/>
      <c r="E4" s="41" t="s">
        <v>49</v>
      </c>
      <c r="F4" s="4">
        <v>44196</v>
      </c>
    </row>
    <row r="5" spans="3:14" ht="5.25" customHeight="1" thickBot="1" x14ac:dyDescent="0.25">
      <c r="C5" s="17"/>
      <c r="D5" s="42"/>
      <c r="E5" s="42"/>
      <c r="F5" s="18"/>
    </row>
    <row r="6" spans="3:14" ht="12" customHeight="1" x14ac:dyDescent="0.2">
      <c r="C6" s="63" t="s">
        <v>2</v>
      </c>
      <c r="D6" s="64"/>
      <c r="E6" s="43"/>
      <c r="F6" s="2"/>
    </row>
    <row r="7" spans="3:14" ht="3" customHeight="1" x14ac:dyDescent="0.2">
      <c r="C7" s="59"/>
      <c r="D7" s="60"/>
      <c r="E7" s="80"/>
      <c r="F7" s="3"/>
    </row>
    <row r="8" spans="3:14" ht="12" customHeight="1" x14ac:dyDescent="0.2">
      <c r="C8" s="61" t="s">
        <v>36</v>
      </c>
      <c r="D8" s="62"/>
      <c r="E8" s="81">
        <f>E12+E14+E19+E20</f>
        <v>2495326199.8099999</v>
      </c>
      <c r="F8" s="35">
        <f>F12+F14+F19+F20</f>
        <v>176085267.31</v>
      </c>
      <c r="J8" s="19"/>
      <c r="K8" s="19"/>
      <c r="L8" s="19"/>
      <c r="M8" s="20"/>
      <c r="N8" s="20"/>
    </row>
    <row r="9" spans="3:14" ht="9.9499999999999993" customHeight="1" x14ac:dyDescent="0.2">
      <c r="C9" s="67" t="s">
        <v>3</v>
      </c>
      <c r="D9" s="68"/>
      <c r="E9" s="82">
        <v>0</v>
      </c>
      <c r="F9" s="36">
        <v>0</v>
      </c>
      <c r="J9" s="19"/>
      <c r="K9" s="19"/>
      <c r="L9" s="19"/>
      <c r="M9" s="20"/>
      <c r="N9" s="20"/>
    </row>
    <row r="10" spans="3:14" ht="9.9499999999999993" customHeight="1" x14ac:dyDescent="0.2">
      <c r="C10" s="67" t="s">
        <v>5</v>
      </c>
      <c r="D10" s="68"/>
      <c r="E10" s="82">
        <v>0</v>
      </c>
      <c r="F10" s="36">
        <v>0</v>
      </c>
      <c r="J10" s="19"/>
      <c r="K10" s="19"/>
      <c r="L10" s="19"/>
      <c r="M10" s="20"/>
      <c r="N10" s="20"/>
    </row>
    <row r="11" spans="3:14" ht="11.45" customHeight="1" x14ac:dyDescent="0.2">
      <c r="C11" s="67" t="s">
        <v>7</v>
      </c>
      <c r="D11" s="68"/>
      <c r="E11" s="82">
        <v>0</v>
      </c>
      <c r="F11" s="36">
        <v>0</v>
      </c>
      <c r="J11" s="19"/>
      <c r="K11" s="19"/>
      <c r="L11" s="19"/>
      <c r="M11" s="20"/>
      <c r="N11" s="20"/>
    </row>
    <row r="12" spans="3:14" ht="10.9" customHeight="1" x14ac:dyDescent="0.2">
      <c r="C12" s="67" t="s">
        <v>8</v>
      </c>
      <c r="D12" s="68"/>
      <c r="E12" s="82">
        <v>1806113682</v>
      </c>
      <c r="F12" s="36">
        <v>171406707</v>
      </c>
      <c r="J12" s="19"/>
      <c r="K12" s="19"/>
      <c r="L12" s="19"/>
      <c r="M12" s="20"/>
      <c r="N12" s="20"/>
    </row>
    <row r="13" spans="3:14" ht="12" customHeight="1" x14ac:dyDescent="0.2">
      <c r="C13" s="67" t="s">
        <v>50</v>
      </c>
      <c r="D13" s="68"/>
      <c r="E13" s="82">
        <v>0</v>
      </c>
      <c r="F13" s="36">
        <v>0</v>
      </c>
      <c r="G13" s="6"/>
      <c r="H13" s="29"/>
      <c r="J13" s="19"/>
      <c r="K13" s="19"/>
      <c r="L13" s="19"/>
      <c r="M13" s="20"/>
      <c r="N13" s="20"/>
    </row>
    <row r="14" spans="3:14" ht="12.75" customHeight="1" x14ac:dyDescent="0.2">
      <c r="C14" s="67" t="s">
        <v>51</v>
      </c>
      <c r="D14" s="68"/>
      <c r="E14" s="82">
        <v>759318.52</v>
      </c>
      <c r="F14" s="36">
        <v>56926.99</v>
      </c>
      <c r="J14" s="19"/>
      <c r="K14" s="19"/>
      <c r="L14" s="19"/>
      <c r="M14" s="20"/>
      <c r="N14" s="20"/>
    </row>
    <row r="15" spans="3:14" ht="11.25" customHeight="1" x14ac:dyDescent="0.2">
      <c r="C15" s="67" t="s">
        <v>52</v>
      </c>
      <c r="D15" s="68"/>
      <c r="E15" s="82">
        <v>0</v>
      </c>
      <c r="F15" s="36">
        <v>0</v>
      </c>
      <c r="J15" s="19"/>
      <c r="K15" s="19"/>
      <c r="L15" s="19"/>
      <c r="M15" s="20"/>
      <c r="N15" s="20"/>
    </row>
    <row r="16" spans="3:14" ht="12" customHeight="1" x14ac:dyDescent="0.2">
      <c r="C16" s="67" t="s">
        <v>10</v>
      </c>
      <c r="D16" s="68"/>
      <c r="E16" s="83">
        <v>0</v>
      </c>
      <c r="F16" s="75">
        <v>0</v>
      </c>
      <c r="G16" s="6"/>
      <c r="H16" s="30"/>
      <c r="J16" s="19"/>
      <c r="K16" s="19"/>
      <c r="L16" s="19"/>
      <c r="M16" s="20"/>
      <c r="N16" s="20"/>
    </row>
    <row r="17" spans="3:14" ht="15.75" customHeight="1" x14ac:dyDescent="0.2">
      <c r="C17" s="67"/>
      <c r="D17" s="68"/>
      <c r="E17" s="83"/>
      <c r="F17" s="75"/>
      <c r="J17" s="19"/>
      <c r="K17" s="19"/>
      <c r="L17" s="19"/>
      <c r="M17" s="20"/>
      <c r="N17" s="20"/>
    </row>
    <row r="18" spans="3:14" ht="10.15" customHeight="1" x14ac:dyDescent="0.2">
      <c r="C18" s="67" t="s">
        <v>12</v>
      </c>
      <c r="D18" s="68"/>
      <c r="E18" s="82">
        <v>0</v>
      </c>
      <c r="F18" s="36">
        <v>0</v>
      </c>
      <c r="J18" s="19"/>
      <c r="K18" s="19"/>
      <c r="L18" s="19"/>
      <c r="M18" s="20"/>
      <c r="N18" s="20"/>
    </row>
    <row r="19" spans="3:14" ht="10.9" customHeight="1" x14ac:dyDescent="0.2">
      <c r="C19" s="67" t="s">
        <v>32</v>
      </c>
      <c r="D19" s="68"/>
      <c r="E19" s="84">
        <v>327686365.19</v>
      </c>
      <c r="F19" s="37">
        <v>3594061.13</v>
      </c>
      <c r="J19" s="19"/>
      <c r="K19" s="19"/>
      <c r="L19" s="19"/>
      <c r="M19" s="20"/>
      <c r="N19" s="20"/>
    </row>
    <row r="20" spans="3:14" ht="13.15" customHeight="1" x14ac:dyDescent="0.2">
      <c r="C20" s="67" t="s">
        <v>39</v>
      </c>
      <c r="D20" s="68"/>
      <c r="E20" s="82">
        <v>360766834.10000002</v>
      </c>
      <c r="F20" s="36">
        <v>1027572.19</v>
      </c>
      <c r="J20" s="19"/>
      <c r="K20" s="19"/>
      <c r="L20" s="19"/>
      <c r="M20" s="20"/>
      <c r="N20" s="20"/>
    </row>
    <row r="21" spans="3:14" ht="3" customHeight="1" x14ac:dyDescent="0.2">
      <c r="C21" s="59"/>
      <c r="D21" s="60"/>
      <c r="E21" s="82"/>
      <c r="F21" s="36"/>
      <c r="J21" s="19"/>
      <c r="K21" s="19"/>
      <c r="L21" s="19"/>
      <c r="M21" s="20"/>
      <c r="N21" s="20"/>
    </row>
    <row r="22" spans="3:14" ht="14.25" customHeight="1" x14ac:dyDescent="0.2">
      <c r="C22" s="61" t="s">
        <v>9</v>
      </c>
      <c r="D22" s="62"/>
      <c r="E22" s="81">
        <f>SUM(E24:E39)</f>
        <v>961021701.25</v>
      </c>
      <c r="F22" s="35">
        <f>SUM(F24:F39)</f>
        <v>42550624.270000011</v>
      </c>
      <c r="H22" s="31"/>
      <c r="J22" s="19"/>
      <c r="K22" s="19"/>
      <c r="L22" s="19"/>
      <c r="M22" s="20"/>
      <c r="N22" s="20"/>
    </row>
    <row r="23" spans="3:14" ht="4.5" customHeight="1" x14ac:dyDescent="0.2">
      <c r="C23" s="13"/>
      <c r="D23" s="8"/>
      <c r="E23" s="82"/>
      <c r="F23" s="36"/>
      <c r="J23" s="19"/>
      <c r="K23" s="19"/>
      <c r="L23" s="19"/>
      <c r="M23" s="20"/>
      <c r="N23" s="20"/>
    </row>
    <row r="24" spans="3:14" ht="12.6" customHeight="1" x14ac:dyDescent="0.2">
      <c r="C24" s="67" t="s">
        <v>15</v>
      </c>
      <c r="D24" s="68"/>
      <c r="E24" s="82">
        <v>152268394.72</v>
      </c>
      <c r="F24" s="36">
        <v>17993556.280000001</v>
      </c>
      <c r="J24" s="19"/>
      <c r="K24" s="19"/>
      <c r="L24" s="19"/>
      <c r="M24" s="20"/>
      <c r="N24" s="20"/>
    </row>
    <row r="25" spans="3:14" ht="12" customHeight="1" x14ac:dyDescent="0.2">
      <c r="C25" s="67" t="s">
        <v>16</v>
      </c>
      <c r="D25" s="68"/>
      <c r="E25" s="82">
        <v>13002964.52</v>
      </c>
      <c r="F25" s="36">
        <v>4215500.0199999996</v>
      </c>
      <c r="J25" s="19"/>
      <c r="K25" s="19"/>
      <c r="L25" s="19"/>
      <c r="M25" s="20"/>
      <c r="N25" s="20"/>
    </row>
    <row r="26" spans="3:14" ht="11.45" customHeight="1" x14ac:dyDescent="0.2">
      <c r="C26" s="67" t="s">
        <v>17</v>
      </c>
      <c r="D26" s="68"/>
      <c r="E26" s="82">
        <v>70136294.569999993</v>
      </c>
      <c r="F26" s="36">
        <v>15212025.289999999</v>
      </c>
      <c r="J26" s="19"/>
      <c r="K26" s="19"/>
      <c r="L26" s="19"/>
      <c r="M26" s="20"/>
      <c r="N26" s="20"/>
    </row>
    <row r="27" spans="3:14" ht="13.5" customHeight="1" x14ac:dyDescent="0.2">
      <c r="C27" s="67" t="s">
        <v>19</v>
      </c>
      <c r="D27" s="68"/>
      <c r="E27" s="82">
        <v>0</v>
      </c>
      <c r="F27" s="38">
        <v>0</v>
      </c>
      <c r="J27" s="19"/>
      <c r="K27" s="19"/>
      <c r="L27" s="19"/>
      <c r="M27" s="20"/>
      <c r="N27" s="20"/>
    </row>
    <row r="28" spans="3:14" ht="9.9499999999999993" customHeight="1" x14ac:dyDescent="0.2">
      <c r="C28" s="67" t="s">
        <v>20</v>
      </c>
      <c r="D28" s="68"/>
      <c r="E28" s="82">
        <v>0</v>
      </c>
      <c r="F28" s="36">
        <v>0</v>
      </c>
      <c r="J28" s="19"/>
      <c r="K28" s="19"/>
      <c r="L28" s="19"/>
      <c r="M28" s="20"/>
      <c r="N28" s="20"/>
    </row>
    <row r="29" spans="3:14" ht="13.15" customHeight="1" x14ac:dyDescent="0.2">
      <c r="C29" s="67" t="s">
        <v>40</v>
      </c>
      <c r="D29" s="68"/>
      <c r="E29" s="82">
        <v>2650571.1800000002</v>
      </c>
      <c r="F29" s="36">
        <v>294622.59000000003</v>
      </c>
      <c r="J29" s="19"/>
      <c r="K29" s="19"/>
      <c r="L29" s="19"/>
      <c r="M29" s="20"/>
      <c r="N29" s="20"/>
    </row>
    <row r="30" spans="3:14" ht="9.9499999999999993" customHeight="1" x14ac:dyDescent="0.2">
      <c r="C30" s="67" t="s">
        <v>21</v>
      </c>
      <c r="D30" s="68"/>
      <c r="E30" s="82">
        <v>0</v>
      </c>
      <c r="F30" s="36">
        <v>0</v>
      </c>
      <c r="J30" s="19"/>
      <c r="K30" s="19"/>
      <c r="L30" s="19"/>
      <c r="M30" s="20"/>
      <c r="N30" s="20"/>
    </row>
    <row r="31" spans="3:14" ht="9.9499999999999993" customHeight="1" x14ac:dyDescent="0.2">
      <c r="C31" s="67" t="s">
        <v>22</v>
      </c>
      <c r="D31" s="68"/>
      <c r="E31" s="82">
        <v>0</v>
      </c>
      <c r="F31" s="36">
        <v>0</v>
      </c>
      <c r="J31" s="19"/>
      <c r="K31" s="19"/>
      <c r="L31" s="19"/>
      <c r="M31" s="20"/>
      <c r="N31" s="20"/>
    </row>
    <row r="32" spans="3:14" ht="9.9499999999999993" customHeight="1" x14ac:dyDescent="0.2">
      <c r="C32" s="67" t="s">
        <v>23</v>
      </c>
      <c r="D32" s="68"/>
      <c r="E32" s="82">
        <v>0</v>
      </c>
      <c r="F32" s="36">
        <v>0</v>
      </c>
      <c r="J32" s="19"/>
      <c r="K32" s="19"/>
      <c r="L32" s="19"/>
      <c r="M32" s="20"/>
      <c r="N32" s="20"/>
    </row>
    <row r="33" spans="3:14" ht="9.9499999999999993" customHeight="1" x14ac:dyDescent="0.2">
      <c r="C33" s="67" t="s">
        <v>24</v>
      </c>
      <c r="D33" s="68"/>
      <c r="E33" s="82">
        <v>0</v>
      </c>
      <c r="F33" s="36">
        <v>0</v>
      </c>
      <c r="J33" s="19"/>
      <c r="K33" s="19"/>
      <c r="L33" s="19"/>
      <c r="M33" s="20"/>
      <c r="N33" s="20"/>
    </row>
    <row r="34" spans="3:14" ht="9.9499999999999993" customHeight="1" x14ac:dyDescent="0.2">
      <c r="C34" s="67" t="s">
        <v>26</v>
      </c>
      <c r="D34" s="68"/>
      <c r="E34" s="82">
        <v>0</v>
      </c>
      <c r="F34" s="36">
        <v>0</v>
      </c>
      <c r="J34" s="19"/>
      <c r="K34" s="19"/>
      <c r="L34" s="19"/>
      <c r="M34" s="20"/>
      <c r="N34" s="20"/>
    </row>
    <row r="35" spans="3:14" ht="9.9499999999999993" customHeight="1" x14ac:dyDescent="0.2">
      <c r="C35" s="67" t="s">
        <v>27</v>
      </c>
      <c r="D35" s="68"/>
      <c r="E35" s="82">
        <v>0</v>
      </c>
      <c r="F35" s="36">
        <v>0</v>
      </c>
      <c r="J35" s="19"/>
      <c r="K35" s="19"/>
      <c r="L35" s="19"/>
      <c r="M35" s="20"/>
      <c r="N35" s="20"/>
    </row>
    <row r="36" spans="3:14" ht="9.9499999999999993" customHeight="1" x14ac:dyDescent="0.2">
      <c r="C36" s="67" t="s">
        <v>41</v>
      </c>
      <c r="D36" s="68"/>
      <c r="E36" s="82">
        <v>0</v>
      </c>
      <c r="F36" s="36">
        <v>0</v>
      </c>
      <c r="J36" s="19"/>
      <c r="K36" s="19"/>
      <c r="L36" s="19"/>
      <c r="M36" s="20"/>
      <c r="N36" s="20"/>
    </row>
    <row r="37" spans="3:14" ht="9.9499999999999993" customHeight="1" x14ac:dyDescent="0.2">
      <c r="C37" s="67" t="s">
        <v>37</v>
      </c>
      <c r="D37" s="68"/>
      <c r="E37" s="82">
        <v>0</v>
      </c>
      <c r="F37" s="36">
        <v>0</v>
      </c>
      <c r="J37" s="19"/>
      <c r="K37" s="19"/>
      <c r="L37" s="19"/>
      <c r="M37" s="20"/>
      <c r="N37" s="20"/>
    </row>
    <row r="38" spans="3:14" ht="12" customHeight="1" x14ac:dyDescent="0.2">
      <c r="C38" s="67" t="s">
        <v>28</v>
      </c>
      <c r="D38" s="68"/>
      <c r="E38" s="82">
        <v>0</v>
      </c>
      <c r="F38" s="36">
        <v>0</v>
      </c>
      <c r="J38" s="19"/>
      <c r="K38" s="19"/>
      <c r="L38" s="19"/>
      <c r="M38" s="20"/>
      <c r="N38" s="20"/>
    </row>
    <row r="39" spans="3:14" ht="10.5" customHeight="1" x14ac:dyDescent="0.2">
      <c r="C39" s="67" t="s">
        <v>34</v>
      </c>
      <c r="D39" s="68"/>
      <c r="E39" s="85">
        <v>722963476.25999999</v>
      </c>
      <c r="F39" s="36">
        <v>4834920.09</v>
      </c>
      <c r="G39" s="50"/>
      <c r="J39" s="19"/>
      <c r="K39" s="19"/>
      <c r="L39" s="19"/>
      <c r="M39" s="20"/>
      <c r="N39" s="20"/>
    </row>
    <row r="40" spans="3:14" ht="7.5" customHeight="1" x14ac:dyDescent="0.2">
      <c r="C40" s="12"/>
      <c r="D40" s="9"/>
      <c r="E40" s="82"/>
      <c r="F40" s="36"/>
      <c r="J40" s="19"/>
      <c r="K40" s="19"/>
      <c r="L40" s="19"/>
      <c r="M40" s="20"/>
      <c r="N40" s="20"/>
    </row>
    <row r="41" spans="3:14" ht="11.25" customHeight="1" x14ac:dyDescent="0.2">
      <c r="C41" s="73" t="s">
        <v>29</v>
      </c>
      <c r="D41" s="74"/>
      <c r="E41" s="81">
        <f>E8-E22</f>
        <v>1534304498.5599999</v>
      </c>
      <c r="F41" s="39">
        <f>F8-F22</f>
        <v>133534643.03999999</v>
      </c>
      <c r="G41" s="51"/>
      <c r="H41" s="32"/>
      <c r="J41" s="19"/>
      <c r="K41" s="19"/>
      <c r="L41" s="19"/>
      <c r="M41" s="20"/>
      <c r="N41" s="20"/>
    </row>
    <row r="42" spans="3:14" ht="5.25" customHeight="1" x14ac:dyDescent="0.2">
      <c r="C42" s="67"/>
      <c r="D42" s="68"/>
      <c r="E42" s="82"/>
      <c r="F42" s="38"/>
      <c r="J42" s="19"/>
      <c r="K42" s="19"/>
      <c r="L42" s="19"/>
      <c r="M42" s="20"/>
      <c r="N42" s="20"/>
    </row>
    <row r="43" spans="3:14" s="23" customFormat="1" ht="12" customHeight="1" x14ac:dyDescent="0.2">
      <c r="C43" s="69" t="s">
        <v>42</v>
      </c>
      <c r="D43" s="70"/>
      <c r="E43" s="81"/>
      <c r="F43" s="39"/>
      <c r="G43" s="49"/>
      <c r="H43" s="22"/>
      <c r="J43" s="24"/>
      <c r="K43" s="24"/>
      <c r="L43" s="24"/>
      <c r="M43" s="25"/>
      <c r="N43" s="25"/>
    </row>
    <row r="44" spans="3:14" s="23" customFormat="1" ht="3" customHeight="1" x14ac:dyDescent="0.2">
      <c r="C44" s="78"/>
      <c r="D44" s="79"/>
      <c r="E44" s="82"/>
      <c r="F44" s="38"/>
      <c r="G44" s="49"/>
      <c r="H44" s="22"/>
      <c r="J44" s="24"/>
      <c r="K44" s="24"/>
      <c r="L44" s="24"/>
      <c r="M44" s="25"/>
      <c r="N44" s="25"/>
    </row>
    <row r="45" spans="3:14" ht="12" customHeight="1" x14ac:dyDescent="0.2">
      <c r="C45" s="69" t="s">
        <v>36</v>
      </c>
      <c r="D45" s="70"/>
      <c r="E45" s="81">
        <f>SUM(E46:E48)</f>
        <v>23030126.010000002</v>
      </c>
      <c r="F45" s="39">
        <f>SUM(F46:F48)</f>
        <v>845020.15</v>
      </c>
      <c r="J45" s="19"/>
      <c r="K45" s="19"/>
      <c r="L45" s="19"/>
      <c r="M45" s="20"/>
      <c r="N45" s="20"/>
    </row>
    <row r="46" spans="3:14" ht="11.25" customHeight="1" x14ac:dyDescent="0.2">
      <c r="C46" s="71" t="s">
        <v>4</v>
      </c>
      <c r="D46" s="72"/>
      <c r="E46" s="82">
        <v>1726514.76</v>
      </c>
      <c r="F46" s="38">
        <v>0</v>
      </c>
      <c r="J46" s="19"/>
      <c r="K46" s="19"/>
      <c r="L46" s="19"/>
      <c r="M46" s="20"/>
      <c r="N46" s="20"/>
    </row>
    <row r="47" spans="3:14" ht="12" customHeight="1" x14ac:dyDescent="0.2">
      <c r="C47" s="71" t="s">
        <v>6</v>
      </c>
      <c r="D47" s="72"/>
      <c r="E47" s="82">
        <v>21303611.25</v>
      </c>
      <c r="F47" s="38">
        <v>0</v>
      </c>
      <c r="J47" s="19"/>
      <c r="K47" s="19"/>
      <c r="L47" s="19"/>
      <c r="M47" s="20"/>
      <c r="N47" s="20"/>
    </row>
    <row r="48" spans="3:14" ht="12" customHeight="1" x14ac:dyDescent="0.2">
      <c r="C48" s="71" t="s">
        <v>33</v>
      </c>
      <c r="D48" s="72"/>
      <c r="E48" s="82">
        <v>0</v>
      </c>
      <c r="F48" s="38">
        <v>845020.15</v>
      </c>
      <c r="J48" s="19"/>
      <c r="K48" s="19"/>
      <c r="L48" s="19"/>
      <c r="M48" s="20"/>
      <c r="N48" s="20"/>
    </row>
    <row r="49" spans="3:14" ht="9.9499999999999993" customHeight="1" x14ac:dyDescent="0.2">
      <c r="C49" s="71"/>
      <c r="D49" s="72"/>
      <c r="E49" s="82"/>
      <c r="F49" s="38"/>
      <c r="J49" s="19"/>
      <c r="K49" s="19"/>
      <c r="L49" s="19"/>
      <c r="M49" s="20"/>
      <c r="N49" s="20"/>
    </row>
    <row r="50" spans="3:14" ht="13.5" customHeight="1" x14ac:dyDescent="0.2">
      <c r="C50" s="69" t="s">
        <v>9</v>
      </c>
      <c r="D50" s="70"/>
      <c r="E50" s="81">
        <f>E51+E52+E53</f>
        <v>1493023634.2999992</v>
      </c>
      <c r="F50" s="39">
        <f>F51+F52+F53</f>
        <v>1299532002.6700001</v>
      </c>
      <c r="J50" s="19"/>
      <c r="K50" s="19"/>
      <c r="L50" s="19"/>
      <c r="M50" s="20"/>
      <c r="N50" s="20"/>
    </row>
    <row r="51" spans="3:14" ht="13.5" customHeight="1" x14ac:dyDescent="0.2">
      <c r="C51" s="71" t="s">
        <v>4</v>
      </c>
      <c r="D51" s="72"/>
      <c r="E51" s="82">
        <v>29371920.519999996</v>
      </c>
      <c r="F51" s="38">
        <v>0</v>
      </c>
      <c r="J51" s="19"/>
      <c r="K51" s="19"/>
      <c r="L51" s="19"/>
      <c r="M51" s="20"/>
      <c r="N51" s="20"/>
    </row>
    <row r="52" spans="3:14" ht="11.45" customHeight="1" x14ac:dyDescent="0.2">
      <c r="C52" s="71" t="s">
        <v>6</v>
      </c>
      <c r="D52" s="72"/>
      <c r="E52" s="82">
        <v>11196576.519999996</v>
      </c>
      <c r="F52" s="38">
        <v>14359449.439999999</v>
      </c>
      <c r="J52" s="19"/>
      <c r="K52" s="19"/>
      <c r="L52" s="19"/>
      <c r="M52" s="20"/>
      <c r="N52" s="20"/>
    </row>
    <row r="53" spans="3:14" ht="12.6" customHeight="1" x14ac:dyDescent="0.2">
      <c r="C53" s="71" t="s">
        <v>11</v>
      </c>
      <c r="D53" s="72"/>
      <c r="E53" s="82">
        <v>1452455137.2599993</v>
      </c>
      <c r="F53" s="38">
        <v>1285172553.23</v>
      </c>
      <c r="J53" s="19"/>
      <c r="K53" s="19"/>
      <c r="L53" s="19"/>
      <c r="M53" s="20"/>
      <c r="N53" s="20"/>
    </row>
    <row r="54" spans="3:14" ht="9.9499999999999993" customHeight="1" x14ac:dyDescent="0.2">
      <c r="C54" s="71"/>
      <c r="D54" s="72"/>
      <c r="E54" s="82"/>
      <c r="F54" s="38"/>
      <c r="J54" s="19"/>
      <c r="K54" s="19"/>
      <c r="L54" s="19"/>
      <c r="M54" s="20"/>
      <c r="N54" s="20"/>
    </row>
    <row r="55" spans="3:14" ht="10.5" customHeight="1" x14ac:dyDescent="0.2">
      <c r="C55" s="76" t="s">
        <v>13</v>
      </c>
      <c r="D55" s="77"/>
      <c r="E55" s="81">
        <f>E45-E50</f>
        <v>-1469993508.2899992</v>
      </c>
      <c r="F55" s="39">
        <f>F45-F50</f>
        <v>-1298686982.52</v>
      </c>
      <c r="J55" s="19"/>
      <c r="K55" s="19"/>
      <c r="L55" s="19"/>
      <c r="M55" s="20"/>
      <c r="N55" s="20"/>
    </row>
    <row r="56" spans="3:14" ht="8.25" customHeight="1" x14ac:dyDescent="0.2">
      <c r="C56" s="10"/>
      <c r="D56" s="11"/>
      <c r="E56" s="82"/>
      <c r="F56" s="38"/>
      <c r="J56" s="19"/>
      <c r="K56" s="19"/>
      <c r="L56" s="19"/>
      <c r="M56" s="20"/>
      <c r="N56" s="20"/>
    </row>
    <row r="57" spans="3:14" ht="14.25" customHeight="1" x14ac:dyDescent="0.2">
      <c r="C57" s="69" t="s">
        <v>14</v>
      </c>
      <c r="D57" s="70"/>
      <c r="E57" s="81"/>
      <c r="F57" s="39"/>
      <c r="J57" s="19"/>
      <c r="K57" s="19"/>
      <c r="L57" s="19"/>
      <c r="M57" s="20"/>
      <c r="N57" s="20"/>
    </row>
    <row r="58" spans="3:14" ht="4.5" customHeight="1" x14ac:dyDescent="0.2">
      <c r="C58" s="7"/>
      <c r="D58" s="8"/>
      <c r="E58" s="6"/>
      <c r="F58" s="38"/>
      <c r="J58" s="19"/>
      <c r="K58" s="19"/>
      <c r="L58" s="19"/>
      <c r="M58" s="20"/>
      <c r="N58" s="20"/>
    </row>
    <row r="59" spans="3:14" ht="12" customHeight="1" x14ac:dyDescent="0.2">
      <c r="C59" s="69" t="s">
        <v>36</v>
      </c>
      <c r="D59" s="70"/>
      <c r="E59" s="5">
        <f>SUM(E60:E63)</f>
        <v>10994375.639999999</v>
      </c>
      <c r="F59" s="39">
        <f>SUM(F60:F63)</f>
        <v>1138247163.5699999</v>
      </c>
      <c r="J59" s="19"/>
      <c r="K59" s="19"/>
      <c r="L59" s="19"/>
      <c r="M59" s="20"/>
      <c r="N59" s="20"/>
    </row>
    <row r="60" spans="3:14" ht="9.9499999999999993" customHeight="1" x14ac:dyDescent="0.2">
      <c r="C60" s="71" t="s">
        <v>18</v>
      </c>
      <c r="D60" s="72"/>
      <c r="E60" s="6">
        <v>0</v>
      </c>
      <c r="F60" s="38">
        <v>0</v>
      </c>
      <c r="J60" s="19"/>
      <c r="K60" s="19"/>
      <c r="L60" s="19"/>
      <c r="M60" s="20"/>
      <c r="N60" s="20"/>
    </row>
    <row r="61" spans="3:14" ht="9.9499999999999993" customHeight="1" x14ac:dyDescent="0.2">
      <c r="C61" s="71" t="s">
        <v>43</v>
      </c>
      <c r="D61" s="72"/>
      <c r="E61" s="6">
        <v>10573408.639999999</v>
      </c>
      <c r="F61" s="38">
        <v>0</v>
      </c>
      <c r="J61" s="19"/>
      <c r="K61" s="19"/>
      <c r="L61" s="19"/>
      <c r="M61" s="20"/>
      <c r="N61" s="20"/>
    </row>
    <row r="62" spans="3:14" ht="9.9499999999999993" customHeight="1" x14ac:dyDescent="0.2">
      <c r="C62" s="71" t="s">
        <v>44</v>
      </c>
      <c r="D62" s="72"/>
      <c r="E62" s="6">
        <v>0</v>
      </c>
      <c r="F62" s="38">
        <v>0</v>
      </c>
      <c r="J62" s="19"/>
      <c r="K62" s="19"/>
      <c r="L62" s="19"/>
      <c r="M62" s="20"/>
      <c r="N62" s="20"/>
    </row>
    <row r="63" spans="3:14" ht="10.9" customHeight="1" x14ac:dyDescent="0.2">
      <c r="C63" s="71" t="s">
        <v>35</v>
      </c>
      <c r="D63" s="72"/>
      <c r="E63" s="82">
        <v>420967</v>
      </c>
      <c r="F63" s="38">
        <v>1138247163.5699999</v>
      </c>
      <c r="J63" s="19"/>
      <c r="K63" s="19"/>
      <c r="L63" s="19"/>
      <c r="M63" s="20"/>
      <c r="N63" s="20"/>
    </row>
    <row r="64" spans="3:14" ht="9.9499999999999993" customHeight="1" x14ac:dyDescent="0.2">
      <c r="C64" s="71"/>
      <c r="D64" s="72"/>
      <c r="E64" s="6"/>
      <c r="F64" s="38"/>
      <c r="J64" s="19"/>
      <c r="K64" s="19"/>
      <c r="L64" s="19"/>
      <c r="M64" s="20"/>
      <c r="N64" s="20"/>
    </row>
    <row r="65" spans="3:14" ht="12" customHeight="1" x14ac:dyDescent="0.2">
      <c r="C65" s="69" t="s">
        <v>9</v>
      </c>
      <c r="D65" s="70"/>
      <c r="E65" s="5">
        <f>SUM(E66:E69)</f>
        <v>168530408.28999999</v>
      </c>
      <c r="F65" s="39">
        <f>SUM(F66:F69)</f>
        <v>0</v>
      </c>
      <c r="J65" s="19"/>
      <c r="K65" s="19"/>
      <c r="L65" s="19"/>
      <c r="M65" s="20"/>
      <c r="N65" s="20"/>
    </row>
    <row r="66" spans="3:14" ht="9.9499999999999993" customHeight="1" x14ac:dyDescent="0.2">
      <c r="C66" s="71" t="s">
        <v>25</v>
      </c>
      <c r="D66" s="72"/>
      <c r="E66" s="6">
        <v>168530408.28999999</v>
      </c>
      <c r="F66" s="38">
        <v>0</v>
      </c>
      <c r="J66" s="19"/>
      <c r="K66" s="19"/>
      <c r="L66" s="19"/>
      <c r="M66" s="20"/>
      <c r="N66" s="20"/>
    </row>
    <row r="67" spans="3:14" ht="9.9499999999999993" customHeight="1" x14ac:dyDescent="0.2">
      <c r="C67" s="71" t="s">
        <v>43</v>
      </c>
      <c r="D67" s="72"/>
      <c r="E67" s="6"/>
      <c r="F67" s="38">
        <v>0</v>
      </c>
      <c r="J67" s="19"/>
      <c r="K67" s="19"/>
      <c r="L67" s="19"/>
      <c r="M67" s="20"/>
      <c r="N67" s="20"/>
    </row>
    <row r="68" spans="3:14" ht="9.9499999999999993" customHeight="1" x14ac:dyDescent="0.2">
      <c r="C68" s="71" t="s">
        <v>44</v>
      </c>
      <c r="D68" s="72"/>
      <c r="E68" s="6">
        <v>0</v>
      </c>
      <c r="F68" s="38">
        <v>0</v>
      </c>
      <c r="J68" s="19"/>
      <c r="K68" s="19"/>
      <c r="L68" s="19"/>
      <c r="M68" s="20"/>
      <c r="N68" s="20"/>
    </row>
    <row r="69" spans="3:14" ht="12" customHeight="1" x14ac:dyDescent="0.2">
      <c r="C69" s="71" t="s">
        <v>45</v>
      </c>
      <c r="D69" s="72"/>
      <c r="E69" s="6">
        <v>0</v>
      </c>
      <c r="F69" s="38">
        <v>0</v>
      </c>
      <c r="J69" s="19"/>
      <c r="K69" s="19"/>
      <c r="L69" s="19"/>
      <c r="M69" s="20"/>
      <c r="N69" s="20"/>
    </row>
    <row r="70" spans="3:14" ht="9.9499999999999993" customHeight="1" x14ac:dyDescent="0.2">
      <c r="C70" s="71"/>
      <c r="D70" s="72"/>
      <c r="E70" s="6"/>
      <c r="F70" s="38"/>
      <c r="J70" s="19"/>
      <c r="K70" s="19"/>
      <c r="L70" s="19"/>
      <c r="M70" s="20"/>
      <c r="N70" s="20"/>
    </row>
    <row r="71" spans="3:14" ht="12" customHeight="1" x14ac:dyDescent="0.2">
      <c r="C71" s="76" t="s">
        <v>46</v>
      </c>
      <c r="D71" s="77"/>
      <c r="E71" s="5">
        <f>E59-E65</f>
        <v>-157536032.65000001</v>
      </c>
      <c r="F71" s="39">
        <f>F59-F65</f>
        <v>1138247163.5699999</v>
      </c>
      <c r="J71" s="19"/>
      <c r="K71" s="19"/>
      <c r="L71" s="19"/>
      <c r="M71" s="20"/>
      <c r="N71" s="20"/>
    </row>
    <row r="72" spans="3:14" ht="8.25" customHeight="1" x14ac:dyDescent="0.2">
      <c r="C72" s="10"/>
      <c r="D72" s="11"/>
      <c r="E72" s="6"/>
      <c r="F72" s="38"/>
      <c r="J72" s="19"/>
      <c r="K72" s="19"/>
      <c r="L72" s="19"/>
      <c r="M72" s="20"/>
      <c r="N72" s="20"/>
    </row>
    <row r="73" spans="3:14" ht="24.75" customHeight="1" x14ac:dyDescent="0.2">
      <c r="C73" s="69" t="s">
        <v>30</v>
      </c>
      <c r="D73" s="70"/>
      <c r="E73" s="5">
        <f>E41+E55+E71</f>
        <v>-93225042.37999931</v>
      </c>
      <c r="F73" s="39">
        <f>F41+F55+F71</f>
        <v>-26905175.910000086</v>
      </c>
      <c r="G73" s="52"/>
      <c r="J73" s="19"/>
      <c r="K73" s="19"/>
      <c r="L73" s="19"/>
      <c r="M73" s="20"/>
      <c r="N73" s="20"/>
    </row>
    <row r="74" spans="3:14" ht="6.75" customHeight="1" x14ac:dyDescent="0.2">
      <c r="C74" s="10"/>
      <c r="D74" s="11"/>
      <c r="E74" s="5"/>
      <c r="F74" s="39"/>
      <c r="J74" s="19"/>
      <c r="K74" s="19"/>
      <c r="L74" s="19"/>
      <c r="M74" s="20"/>
      <c r="N74" s="20"/>
    </row>
    <row r="75" spans="3:14" ht="10.9" customHeight="1" x14ac:dyDescent="0.2">
      <c r="C75" s="69" t="s">
        <v>47</v>
      </c>
      <c r="D75" s="70"/>
      <c r="E75" s="5">
        <f>F76</f>
        <v>358466739.92999989</v>
      </c>
      <c r="F75" s="38">
        <v>385371915.83999997</v>
      </c>
      <c r="J75" s="19"/>
      <c r="K75" s="19"/>
      <c r="L75" s="19"/>
      <c r="M75" s="20"/>
      <c r="N75" s="20"/>
    </row>
    <row r="76" spans="3:14" ht="12.75" customHeight="1" x14ac:dyDescent="0.2">
      <c r="C76" s="69" t="s">
        <v>31</v>
      </c>
      <c r="D76" s="70"/>
      <c r="E76" s="5">
        <f>SUM(E73+E75)</f>
        <v>265241697.55000058</v>
      </c>
      <c r="F76" s="39">
        <f>SUM(F73+F75)</f>
        <v>358466739.92999989</v>
      </c>
      <c r="G76" s="44"/>
      <c r="H76" s="33"/>
      <c r="J76" s="19"/>
      <c r="K76" s="19"/>
      <c r="L76" s="19"/>
      <c r="M76" s="20"/>
      <c r="N76" s="20"/>
    </row>
    <row r="77" spans="3:14" ht="13.5" customHeight="1" thickBot="1" x14ac:dyDescent="0.25">
      <c r="C77" s="27"/>
      <c r="D77" s="55"/>
      <c r="E77" s="54">
        <v>265241697.55000001</v>
      </c>
      <c r="F77" s="40"/>
      <c r="G77" s="57">
        <f>+E76-E77</f>
        <v>5.6624412536621094E-7</v>
      </c>
      <c r="H77" s="32">
        <f>+G77/2</f>
        <v>2.8312206268310547E-7</v>
      </c>
      <c r="J77" s="19"/>
      <c r="K77" s="19"/>
      <c r="L77" s="19"/>
      <c r="M77" s="20"/>
      <c r="N77" s="20"/>
    </row>
    <row r="78" spans="3:14" ht="17.25" customHeight="1" x14ac:dyDescent="0.2">
      <c r="C78" s="1" t="s">
        <v>38</v>
      </c>
      <c r="D78" s="56"/>
      <c r="E78" s="45"/>
      <c r="F78" s="21"/>
      <c r="G78" s="53">
        <f>+G77*2</f>
        <v>1.1324882507324219E-6</v>
      </c>
      <c r="H78" s="34"/>
    </row>
    <row r="79" spans="3:14" ht="21" customHeight="1" x14ac:dyDescent="0.2">
      <c r="E79" s="46"/>
      <c r="F79" s="28"/>
      <c r="G79" s="52"/>
    </row>
    <row r="80" spans="3:14" ht="25.5" customHeight="1" x14ac:dyDescent="0.2">
      <c r="E80" s="46"/>
      <c r="F80" s="26"/>
    </row>
    <row r="81" spans="5:6" ht="25.5" customHeight="1" x14ac:dyDescent="0.2"/>
    <row r="82" spans="5:6" ht="25.5" customHeight="1" x14ac:dyDescent="0.2">
      <c r="E82" s="46"/>
      <c r="F82" s="26"/>
    </row>
    <row r="83" spans="5:6" ht="25.5" customHeight="1" x14ac:dyDescent="0.2">
      <c r="E83" s="46"/>
      <c r="F83" s="26"/>
    </row>
    <row r="84" spans="5:6" ht="25.5" customHeight="1" x14ac:dyDescent="0.2">
      <c r="E84" s="46"/>
      <c r="F84" s="26"/>
    </row>
  </sheetData>
  <mergeCells count="70"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  <mergeCell ref="C64:D64"/>
    <mergeCell ref="C51:D51"/>
    <mergeCell ref="C52:D52"/>
    <mergeCell ref="C53:D53"/>
    <mergeCell ref="C54:D54"/>
    <mergeCell ref="C55:D55"/>
    <mergeCell ref="C57:D57"/>
    <mergeCell ref="C59:D59"/>
    <mergeCell ref="C60:D60"/>
    <mergeCell ref="C61:D61"/>
    <mergeCell ref="C62:D62"/>
    <mergeCell ref="C63:D63"/>
    <mergeCell ref="C50:D50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7"/>
    <mergeCell ref="E16:E17"/>
    <mergeCell ref="C19:D19"/>
    <mergeCell ref="C20:D20"/>
    <mergeCell ref="C21:D21"/>
    <mergeCell ref="C22:D22"/>
    <mergeCell ref="C24:D24"/>
    <mergeCell ref="F16:F17"/>
    <mergeCell ref="C18:D18"/>
    <mergeCell ref="C8:D8"/>
    <mergeCell ref="C9:D9"/>
    <mergeCell ref="C10:D10"/>
    <mergeCell ref="C11:D11"/>
    <mergeCell ref="C12:D12"/>
    <mergeCell ref="C13:D13"/>
    <mergeCell ref="C7:D7"/>
    <mergeCell ref="C1:F1"/>
    <mergeCell ref="C2:F2"/>
    <mergeCell ref="C3:F3"/>
    <mergeCell ref="C4:D4"/>
    <mergeCell ref="C6:D6"/>
  </mergeCells>
  <printOptions horizontalCentered="1"/>
  <pageMargins left="0.19685039370078741" right="0.19685039370078741" top="0.19685039370078741" bottom="0.19685039370078741" header="0.31496062992125984" footer="0.31496062992125984"/>
  <pageSetup scale="8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dic 21</vt:lpstr>
      <vt:lpstr>'01.01 MODIFICADO dic 21'!Área_de_impresión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</cp:lastModifiedBy>
  <cp:lastPrinted>2022-01-27T02:08:28Z</cp:lastPrinted>
  <dcterms:created xsi:type="dcterms:W3CDTF">2014-09-04T19:30:54Z</dcterms:created>
  <dcterms:modified xsi:type="dcterms:W3CDTF">2022-01-27T19:23:13Z</dcterms:modified>
</cp:coreProperties>
</file>