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9 12 Edos Fin Dic\CONAC 12 2019\"/>
    </mc:Choice>
  </mc:AlternateContent>
  <bookViews>
    <workbookView xWindow="0" yWindow="0" windowWidth="20490" windowHeight="7050"/>
  </bookViews>
  <sheets>
    <sheet name="Edo. analitico de Ing. CONAC" sheetId="1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'Edo. analitico de Ing. CONAC'!$B$1:$J$74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62913"/>
</workbook>
</file>

<file path=xl/calcChain.xml><?xml version="1.0" encoding="utf-8"?>
<calcChain xmlns="http://schemas.openxmlformats.org/spreadsheetml/2006/main">
  <c r="F42" i="11" l="1"/>
  <c r="G42" i="11"/>
  <c r="H42" i="11"/>
  <c r="I42" i="11"/>
  <c r="J42" i="11"/>
  <c r="E42" i="11"/>
  <c r="F39" i="11"/>
  <c r="G39" i="11"/>
  <c r="H39" i="11"/>
  <c r="I39" i="11"/>
  <c r="J39" i="11"/>
  <c r="E39" i="11"/>
  <c r="F24" i="11" l="1"/>
  <c r="J14" i="11" l="1"/>
  <c r="J24" i="11" l="1"/>
  <c r="J23" i="11" l="1"/>
  <c r="E51" i="11" l="1"/>
  <c r="I55" i="11"/>
  <c r="E38" i="11"/>
  <c r="F38" i="11"/>
  <c r="G38" i="11" l="1"/>
  <c r="E52" i="11" l="1"/>
  <c r="E48" i="11" s="1"/>
  <c r="I26" i="11" l="1"/>
  <c r="G14" i="11" l="1"/>
  <c r="G23" i="11" l="1"/>
  <c r="G24" i="11" l="1"/>
  <c r="F26" i="11" l="1"/>
  <c r="F51" i="11" l="1"/>
  <c r="F52" i="11"/>
  <c r="I52" i="11" l="1"/>
  <c r="J52" i="11" s="1"/>
  <c r="G52" i="11" l="1"/>
  <c r="H55" i="11" l="1"/>
  <c r="H51" i="11"/>
  <c r="F55" i="11" l="1"/>
  <c r="J26" i="11" l="1"/>
  <c r="F48" i="11"/>
  <c r="I38" i="11"/>
  <c r="J38" i="11" s="1"/>
  <c r="H38" i="11"/>
  <c r="E55" i="11" l="1"/>
  <c r="H54" i="11"/>
  <c r="F54" i="11"/>
  <c r="G51" i="11"/>
  <c r="F34" i="11"/>
  <c r="E34" i="11"/>
  <c r="E26" i="11"/>
  <c r="G55" i="11" l="1"/>
  <c r="J55" i="11"/>
  <c r="G26" i="11"/>
  <c r="E54" i="11"/>
  <c r="E57" i="11" s="1"/>
  <c r="H52" i="11"/>
  <c r="H48" i="11" s="1"/>
  <c r="H26" i="11"/>
  <c r="I51" i="11"/>
  <c r="J51" i="11" s="1"/>
  <c r="J48" i="11" s="1"/>
  <c r="H34" i="11"/>
  <c r="I54" i="11"/>
  <c r="J54" i="11"/>
  <c r="I34" i="11"/>
  <c r="G48" i="11"/>
  <c r="F57" i="11"/>
  <c r="G54" i="11"/>
  <c r="H57" i="11" l="1"/>
  <c r="G34" i="11"/>
  <c r="G57" i="11" s="1"/>
  <c r="J34" i="11"/>
  <c r="J57" i="11" s="1"/>
  <c r="I48" i="11"/>
  <c r="I57" i="11" s="1"/>
</calcChain>
</file>

<file path=xl/sharedStrings.xml><?xml version="1.0" encoding="utf-8"?>
<sst xmlns="http://schemas.openxmlformats.org/spreadsheetml/2006/main" count="60" uniqueCount="39">
  <si>
    <t>Instituto de la Función Registral del Estado de México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</si>
  <si>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</si>
  <si>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</si>
  <si>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</si>
  <si>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</si>
  <si>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</si>
  <si>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</si>
  <si>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</si>
  <si>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</si>
  <si>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</si>
  <si>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</si>
  <si>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</si>
  <si>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</si>
  <si>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</si>
  <si>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</si>
  <si>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</si>
  <si>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</si>
  <si>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</si>
  <si>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</si>
  <si>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</si>
  <si>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</si>
  <si>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</si>
  <si>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</si>
  <si>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</si>
  <si>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</si>
  <si>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</si>
  <si>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</si>
  <si>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</si>
  <si>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</si>
  <si>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Transferencias, Asignaciones, Subsidios, Subvenciones, y Pensiones y Jubilaciones</t>
  </si>
  <si>
    <t xml:space="preserve">Ingresos del Poder Ejecutivo Federal o Estatal y de los Municipios </t>
  </si>
  <si>
    <t xml:space="preserve">Participaciones, Aportaciones, Convenios, Incentivos Derivados de la Colaboración  Fiscal y Fondos Distintos de Aportaciones </t>
  </si>
  <si>
    <t>Transferencias, Asignaciones, Subsidios y Subvenciones, y Pensiones y Jubilaciones</t>
  </si>
  <si>
    <t xml:space="preserve">Ingresos de los Entes Públicos de los Poderes  Legislativo y Judicial, de los Órganos  Autónomos y del Sector Paraestatal o Paramunicipal, así como de las Empresas Productivas del Estado   </t>
  </si>
  <si>
    <t>Ingresos por Ventas de Bienes, Prestación de Servicios y Otros Ingresos</t>
  </si>
  <si>
    <t xml:space="preserve">Participaciones, Aportaciones, Convenios, Incentivos Derivados de la Colaboración Fiscal  y Fondos Distintos de Aportaciones </t>
  </si>
  <si>
    <r>
      <t xml:space="preserve">Ingresos por Ventas de Bienes, Prestacón de Servicios y </t>
    </r>
    <r>
      <rPr>
        <b/>
        <sz val="11"/>
        <color rgb="FF000000"/>
        <rFont val="HelveticaNeueLT Std Lt"/>
        <family val="2"/>
      </rPr>
      <t>Otros Ingresos</t>
    </r>
  </si>
  <si>
    <t>Bajo protesta de decir verdad declaramos que los Estados Financieros y sus Notas son razonablemente correctos y responsabilidad del emisor.</t>
  </si>
  <si>
    <t>Del 1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</si>
</sst>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  <numFmt numFmtId="169" formatCode="#,###.0,"/>
    <numFmt numFmtId="170" formatCode="#,##0.0000000000_ ;\-#,##0.0000000000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theme="0"/>
      <name val="HelveticaNeueLT Std Lt"/>
      <family val="2"/>
    </font>
    <font>
      <sz val="11"/>
      <color rgb="FFFF0000"/>
      <name val="HelveticaNeueLT Std Lt"/>
      <family val="2"/>
    </font>
    <font>
      <sz val="11"/>
      <color indexed="8"/>
      <name val="HelveticaNeueLT Std Lt"/>
      <family val="2"/>
    </font>
    <font>
      <sz val="11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FF0000"/>
      <name val="HelveticaNeueLT Std Lt"/>
      <family val="2"/>
    </font>
    <font>
      <sz val="8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1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2" borderId="1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0" fontId="4" fillId="5" borderId="4" applyNumberFormat="0" applyFont="0" applyAlignment="0" applyProtection="0"/>
    <xf numFmtId="9" fontId="4" fillId="0" borderId="0" applyFont="0" applyFill="0" applyBorder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2" borderId="5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1" fillId="0" borderId="0"/>
  </cellStyleXfs>
  <cellXfs count="148">
    <xf numFmtId="0" fontId="0" fillId="0" borderId="0" xfId="0" applyFont="1"/>
    <xf numFmtId="0" fontId="9" fillId="0" borderId="0" xfId="234" applyFont="1" applyFill="1"/>
    <xf numFmtId="167" fontId="11" fillId="0" borderId="0" xfId="234" applyNumberFormat="1" applyFont="1" applyFill="1"/>
    <xf numFmtId="165" fontId="13" fillId="0" borderId="24" xfId="236" applyNumberFormat="1" applyFont="1" applyFill="1" applyBorder="1" applyAlignment="1">
      <alignment horizontal="center"/>
    </xf>
    <xf numFmtId="165" fontId="14" fillId="0" borderId="24" xfId="236" applyNumberFormat="1" applyFont="1" applyFill="1" applyBorder="1" applyAlignment="1">
      <alignment horizontal="center"/>
    </xf>
    <xf numFmtId="165" fontId="13" fillId="0" borderId="12" xfId="236" applyNumberFormat="1" applyFont="1" applyFill="1" applyBorder="1" applyAlignment="1">
      <alignment horizontal="center"/>
    </xf>
    <xf numFmtId="165" fontId="13" fillId="0" borderId="25" xfId="237" applyNumberFormat="1" applyFont="1" applyFill="1" applyBorder="1" applyAlignment="1" applyProtection="1">
      <alignment horizontal="right"/>
      <protection locked="0"/>
    </xf>
    <xf numFmtId="165" fontId="13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3" fillId="0" borderId="14" xfId="237" applyNumberFormat="1" applyFont="1" applyFill="1" applyBorder="1" applyAlignment="1" applyProtection="1">
      <alignment horizontal="right"/>
    </xf>
    <xf numFmtId="166" fontId="19" fillId="0" borderId="0" xfId="238" applyNumberFormat="1" applyFont="1" applyFill="1"/>
    <xf numFmtId="0" fontId="13" fillId="0" borderId="15" xfId="236" applyFont="1" applyFill="1" applyBorder="1" applyAlignment="1">
      <alignment horizontal="center" vertical="center"/>
    </xf>
    <xf numFmtId="0" fontId="13" fillId="0" borderId="16" xfId="236" applyFont="1" applyFill="1" applyBorder="1" applyAlignment="1">
      <alignment horizontal="center" vertical="center"/>
    </xf>
    <xf numFmtId="0" fontId="13" fillId="0" borderId="16" xfId="236" applyFont="1" applyFill="1" applyBorder="1" applyAlignment="1">
      <alignment wrapText="1"/>
    </xf>
    <xf numFmtId="0" fontId="17" fillId="0" borderId="18" xfId="236" applyFont="1" applyFill="1" applyBorder="1" applyAlignment="1">
      <alignment horizontal="centerContinuous"/>
    </xf>
    <xf numFmtId="0" fontId="17" fillId="0" borderId="19" xfId="236" applyFont="1" applyFill="1" applyBorder="1" applyAlignment="1">
      <alignment horizontal="centerContinuous"/>
    </xf>
    <xf numFmtId="0" fontId="17" fillId="0" borderId="20" xfId="236" applyFont="1" applyFill="1" applyBorder="1" applyAlignment="1">
      <alignment horizontal="left" wrapText="1"/>
    </xf>
    <xf numFmtId="165" fontId="9" fillId="0" borderId="0" xfId="234" applyNumberFormat="1" applyFont="1" applyFill="1"/>
    <xf numFmtId="167" fontId="9" fillId="0" borderId="0" xfId="234" applyNumberFormat="1" applyFont="1" applyFill="1"/>
    <xf numFmtId="0" fontId="13" fillId="0" borderId="10" xfId="236" applyFont="1" applyFill="1" applyBorder="1"/>
    <xf numFmtId="0" fontId="13" fillId="0" borderId="11" xfId="236" applyFont="1" applyFill="1" applyBorder="1"/>
    <xf numFmtId="0" fontId="13" fillId="0" borderId="28" xfId="236" applyFont="1" applyFill="1" applyBorder="1"/>
    <xf numFmtId="0" fontId="13" fillId="0" borderId="24" xfId="236" applyFont="1" applyFill="1" applyBorder="1" applyAlignment="1">
      <alignment horizontal="center"/>
    </xf>
    <xf numFmtId="0" fontId="13" fillId="0" borderId="29" xfId="236" applyFont="1" applyFill="1" applyBorder="1" applyAlignment="1">
      <alignment horizontal="center"/>
    </xf>
    <xf numFmtId="0" fontId="13" fillId="0" borderId="13" xfId="236" applyFont="1" applyFill="1" applyBorder="1" applyAlignment="1">
      <alignment horizontal="center" vertical="center"/>
    </xf>
    <xf numFmtId="0" fontId="9" fillId="0" borderId="0" xfId="234" applyFont="1" applyFill="1" applyBorder="1"/>
    <xf numFmtId="0" fontId="15" fillId="0" borderId="30" xfId="234" applyFont="1" applyFill="1" applyBorder="1" applyAlignment="1">
      <alignment vertical="center" wrapText="1"/>
    </xf>
    <xf numFmtId="0" fontId="17" fillId="0" borderId="13" xfId="236" applyFont="1" applyFill="1" applyBorder="1" applyAlignment="1">
      <alignment horizontal="left"/>
    </xf>
    <xf numFmtId="0" fontId="17" fillId="0" borderId="13" xfId="236" applyFont="1" applyFill="1" applyBorder="1" applyAlignment="1">
      <alignment horizontal="center" vertical="center"/>
    </xf>
    <xf numFmtId="0" fontId="10" fillId="0" borderId="0" xfId="234" applyFont="1" applyFill="1" applyBorder="1"/>
    <xf numFmtId="0" fontId="10" fillId="0" borderId="30" xfId="234" applyFont="1" applyFill="1" applyBorder="1"/>
    <xf numFmtId="0" fontId="13" fillId="0" borderId="32" xfId="236" applyFont="1" applyFill="1" applyBorder="1" applyAlignment="1">
      <alignment wrapText="1"/>
    </xf>
    <xf numFmtId="0" fontId="17" fillId="0" borderId="20" xfId="236" applyFont="1" applyFill="1" applyBorder="1" applyAlignment="1">
      <alignment horizontal="left" wrapText="1" indent="1"/>
    </xf>
    <xf numFmtId="0" fontId="14" fillId="0" borderId="0" xfId="234" applyFont="1" applyFill="1" applyBorder="1" applyAlignment="1">
      <alignment vertical="top" wrapText="1"/>
    </xf>
    <xf numFmtId="0" fontId="15" fillId="0" borderId="0" xfId="234" applyFont="1" applyFill="1" applyBorder="1" applyAlignment="1">
      <alignment horizontal="left" vertical="center" wrapText="1"/>
    </xf>
    <xf numFmtId="0" fontId="15" fillId="0" borderId="30" xfId="234" applyFont="1" applyFill="1" applyBorder="1" applyAlignment="1">
      <alignment horizontal="left" vertical="center" wrapText="1"/>
    </xf>
    <xf numFmtId="166" fontId="12" fillId="0" borderId="0" xfId="238" applyNumberFormat="1" applyFont="1" applyFill="1"/>
    <xf numFmtId="0" fontId="10" fillId="0" borderId="0" xfId="236" applyFont="1" applyFill="1"/>
    <xf numFmtId="0" fontId="10" fillId="0" borderId="0" xfId="236" applyFont="1" applyFill="1" applyAlignment="1">
      <alignment horizontal="center"/>
    </xf>
    <xf numFmtId="168" fontId="10" fillId="0" borderId="0" xfId="234" applyNumberFormat="1" applyFont="1" applyFill="1"/>
    <xf numFmtId="167" fontId="10" fillId="0" borderId="0" xfId="234" applyNumberFormat="1" applyFont="1" applyFill="1"/>
    <xf numFmtId="0" fontId="10" fillId="0" borderId="0" xfId="234" applyFont="1" applyFill="1"/>
    <xf numFmtId="0" fontId="13" fillId="0" borderId="13" xfId="236" applyFont="1" applyFill="1" applyBorder="1" applyAlignment="1">
      <alignment horizontal="left" vertical="center"/>
    </xf>
    <xf numFmtId="0" fontId="10" fillId="0" borderId="0" xfId="234" applyFont="1" applyFill="1" applyAlignment="1"/>
    <xf numFmtId="166" fontId="14" fillId="0" borderId="0" xfId="238" applyNumberFormat="1" applyFont="1" applyFill="1"/>
    <xf numFmtId="168" fontId="9" fillId="0" borderId="0" xfId="234" applyNumberFormat="1" applyFont="1" applyFill="1"/>
    <xf numFmtId="169" fontId="9" fillId="0" borderId="0" xfId="239" applyNumberFormat="1" applyFont="1" applyFill="1" applyBorder="1"/>
    <xf numFmtId="0" fontId="17" fillId="0" borderId="0" xfId="236" applyFont="1" applyFill="1" applyBorder="1" applyAlignment="1">
      <alignment horizontal="left"/>
    </xf>
    <xf numFmtId="0" fontId="9" fillId="0" borderId="30" xfId="234" applyFont="1" applyFill="1" applyBorder="1"/>
    <xf numFmtId="0" fontId="13" fillId="0" borderId="0" xfId="236" applyFont="1" applyFill="1" applyBorder="1" applyAlignment="1">
      <alignment horizontal="center" vertical="center"/>
    </xf>
    <xf numFmtId="0" fontId="9" fillId="0" borderId="0" xfId="234" applyFont="1" applyFill="1" applyAlignment="1">
      <alignment vertical="top"/>
    </xf>
    <xf numFmtId="166" fontId="12" fillId="0" borderId="0" xfId="238" applyNumberFormat="1" applyFont="1" applyFill="1" applyAlignment="1">
      <alignment vertical="top"/>
    </xf>
    <xf numFmtId="0" fontId="9" fillId="0" borderId="0" xfId="234" applyFont="1" applyFill="1" applyAlignment="1"/>
    <xf numFmtId="166" fontId="12" fillId="0" borderId="0" xfId="238" applyNumberFormat="1" applyFont="1" applyFill="1" applyAlignment="1"/>
    <xf numFmtId="0" fontId="9" fillId="0" borderId="0" xfId="234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168" fontId="10" fillId="0" borderId="0" xfId="234" applyNumberFormat="1" applyFont="1" applyFill="1" applyAlignment="1">
      <alignment horizontal="center"/>
    </xf>
    <xf numFmtId="168" fontId="13" fillId="0" borderId="25" xfId="237" applyNumberFormat="1" applyFont="1" applyFill="1" applyBorder="1" applyAlignment="1" applyProtection="1">
      <alignment horizontal="right"/>
      <protection locked="0"/>
    </xf>
    <xf numFmtId="168" fontId="13" fillId="0" borderId="25" xfId="237" applyNumberFormat="1" applyFont="1" applyFill="1" applyBorder="1" applyAlignment="1" applyProtection="1">
      <alignment horizontal="right"/>
    </xf>
    <xf numFmtId="168" fontId="14" fillId="0" borderId="25" xfId="237" applyNumberFormat="1" applyFont="1" applyFill="1" applyBorder="1" applyAlignment="1" applyProtection="1">
      <alignment horizontal="right"/>
      <protection locked="0"/>
    </xf>
    <xf numFmtId="168" fontId="13" fillId="0" borderId="14" xfId="237" applyNumberFormat="1" applyFont="1" applyFill="1" applyBorder="1" applyAlignment="1" applyProtection="1">
      <alignment horizontal="right"/>
    </xf>
    <xf numFmtId="168" fontId="17" fillId="0" borderId="25" xfId="237" applyNumberFormat="1" applyFont="1" applyFill="1" applyBorder="1" applyAlignment="1" applyProtection="1">
      <alignment horizontal="right"/>
      <protection locked="0"/>
    </xf>
    <xf numFmtId="168" fontId="17" fillId="0" borderId="25" xfId="237" applyNumberFormat="1" applyFont="1" applyFill="1" applyBorder="1" applyAlignment="1" applyProtection="1">
      <alignment horizontal="right"/>
    </xf>
    <xf numFmtId="168" fontId="18" fillId="0" borderId="25" xfId="237" applyNumberFormat="1" applyFont="1" applyFill="1" applyBorder="1" applyAlignment="1" applyProtection="1">
      <alignment horizontal="right"/>
      <protection locked="0"/>
    </xf>
    <xf numFmtId="168" fontId="17" fillId="0" borderId="14" xfId="237" applyNumberFormat="1" applyFont="1" applyFill="1" applyBorder="1" applyAlignment="1" applyProtection="1">
      <alignment horizontal="right"/>
    </xf>
    <xf numFmtId="168" fontId="14" fillId="0" borderId="25" xfId="237" applyNumberFormat="1" applyFont="1" applyFill="1" applyBorder="1" applyAlignment="1" applyProtection="1">
      <alignment horizontal="right"/>
    </xf>
    <xf numFmtId="168" fontId="13" fillId="0" borderId="26" xfId="237" applyNumberFormat="1" applyFont="1" applyFill="1" applyBorder="1" applyAlignment="1">
      <alignment horizontal="center"/>
    </xf>
    <xf numFmtId="168" fontId="13" fillId="0" borderId="17" xfId="237" applyNumberFormat="1" applyFont="1" applyFill="1" applyBorder="1" applyAlignment="1">
      <alignment horizontal="center"/>
    </xf>
    <xf numFmtId="168" fontId="17" fillId="0" borderId="27" xfId="236" applyNumberFormat="1" applyFont="1" applyFill="1" applyBorder="1" applyAlignment="1" applyProtection="1">
      <alignment horizontal="right"/>
    </xf>
    <xf numFmtId="170" fontId="9" fillId="0" borderId="0" xfId="234" applyNumberFormat="1" applyFont="1" applyFill="1"/>
    <xf numFmtId="168" fontId="14" fillId="0" borderId="26" xfId="237" applyNumberFormat="1" applyFont="1" applyFill="1" applyBorder="1" applyAlignment="1">
      <alignment horizontal="center"/>
    </xf>
    <xf numFmtId="168" fontId="17" fillId="0" borderId="18" xfId="236" applyNumberFormat="1" applyFont="1" applyFill="1" applyBorder="1" applyAlignment="1" applyProtection="1">
      <alignment horizontal="right"/>
    </xf>
    <xf numFmtId="168" fontId="14" fillId="0" borderId="0" xfId="238" applyNumberFormat="1" applyFont="1" applyFill="1"/>
    <xf numFmtId="167" fontId="17" fillId="0" borderId="27" xfId="236" applyNumberFormat="1" applyFont="1" applyFill="1" applyBorder="1" applyAlignment="1" applyProtection="1">
      <alignment horizontal="right"/>
    </xf>
    <xf numFmtId="168" fontId="17" fillId="0" borderId="25" xfId="236" applyNumberFormat="1" applyFont="1" applyFill="1" applyBorder="1" applyAlignment="1">
      <alignment horizontal="right"/>
    </xf>
    <xf numFmtId="168" fontId="17" fillId="0" borderId="31" xfId="236" applyNumberFormat="1" applyFont="1" applyFill="1" applyBorder="1" applyAlignment="1">
      <alignment horizontal="right"/>
    </xf>
    <xf numFmtId="168" fontId="15" fillId="0" borderId="25" xfId="234" applyNumberFormat="1" applyFont="1" applyFill="1" applyBorder="1" applyAlignment="1" applyProtection="1">
      <alignment horizontal="right" vertical="center" wrapText="1"/>
      <protection locked="0"/>
    </xf>
    <xf numFmtId="168" fontId="15" fillId="0" borderId="25" xfId="234" applyNumberFormat="1" applyFont="1" applyFill="1" applyBorder="1" applyAlignment="1">
      <alignment horizontal="right" vertical="center" wrapText="1"/>
    </xf>
    <xf numFmtId="168" fontId="15" fillId="0" borderId="31" xfId="234" applyNumberFormat="1" applyFont="1" applyFill="1" applyBorder="1" applyAlignment="1">
      <alignment horizontal="right" vertical="center" wrapText="1"/>
    </xf>
    <xf numFmtId="168" fontId="16" fillId="0" borderId="25" xfId="234" applyNumberFormat="1" applyFont="1" applyFill="1" applyBorder="1" applyAlignment="1">
      <alignment horizontal="right" vertical="center" wrapText="1"/>
    </xf>
    <xf numFmtId="168" fontId="16" fillId="0" borderId="31" xfId="234" applyNumberFormat="1" applyFont="1" applyFill="1" applyBorder="1" applyAlignment="1">
      <alignment horizontal="right" vertical="center" wrapText="1"/>
    </xf>
    <xf numFmtId="168" fontId="17" fillId="0" borderId="25" xfId="237" applyNumberFormat="1" applyFont="1" applyFill="1" applyBorder="1" applyAlignment="1">
      <alignment horizontal="right"/>
    </xf>
    <xf numFmtId="168" fontId="17" fillId="0" borderId="31" xfId="237" applyNumberFormat="1" applyFont="1" applyFill="1" applyBorder="1" applyAlignment="1">
      <alignment horizontal="right"/>
    </xf>
    <xf numFmtId="168" fontId="13" fillId="0" borderId="26" xfId="237" applyNumberFormat="1" applyFont="1" applyFill="1" applyBorder="1" applyAlignment="1">
      <alignment horizontal="right"/>
    </xf>
    <xf numFmtId="168" fontId="13" fillId="0" borderId="33" xfId="237" applyNumberFormat="1" applyFont="1" applyFill="1" applyBorder="1" applyAlignment="1">
      <alignment horizontal="right"/>
    </xf>
    <xf numFmtId="168" fontId="17" fillId="0" borderId="27" xfId="236" applyNumberFormat="1" applyFont="1" applyFill="1" applyBorder="1" applyAlignment="1">
      <alignment horizontal="right"/>
    </xf>
    <xf numFmtId="168" fontId="17" fillId="0" borderId="18" xfId="236" applyNumberFormat="1" applyFont="1" applyFill="1" applyBorder="1" applyAlignment="1">
      <alignment horizontal="right"/>
    </xf>
    <xf numFmtId="168" fontId="14" fillId="0" borderId="0" xfId="234" applyNumberFormat="1" applyFont="1" applyFill="1" applyBorder="1" applyAlignment="1">
      <alignment vertical="top" wrapText="1"/>
    </xf>
    <xf numFmtId="168" fontId="19" fillId="0" borderId="0" xfId="238" applyNumberFormat="1" applyFont="1" applyFill="1" applyAlignment="1"/>
    <xf numFmtId="168" fontId="18" fillId="0" borderId="25" xfId="237" applyNumberFormat="1" applyFont="1" applyFill="1" applyBorder="1" applyAlignment="1" applyProtection="1">
      <alignment horizontal="right"/>
    </xf>
    <xf numFmtId="168" fontId="18" fillId="0" borderId="25" xfId="234" applyNumberFormat="1" applyFont="1" applyFill="1" applyBorder="1" applyAlignment="1" applyProtection="1">
      <alignment horizontal="right" wrapText="1"/>
      <protection locked="0"/>
    </xf>
    <xf numFmtId="37" fontId="10" fillId="0" borderId="10" xfId="235" applyNumberFormat="1" applyFont="1" applyFill="1" applyBorder="1" applyAlignment="1" applyProtection="1">
      <alignment horizontal="center"/>
    </xf>
    <xf numFmtId="37" fontId="10" fillId="0" borderId="11" xfId="235" applyNumberFormat="1" applyFont="1" applyFill="1" applyBorder="1" applyAlignment="1" applyProtection="1">
      <alignment horizontal="center"/>
    </xf>
    <xf numFmtId="37" fontId="10" fillId="0" borderId="12" xfId="235" applyNumberFormat="1" applyFont="1" applyFill="1" applyBorder="1" applyAlignment="1" applyProtection="1">
      <alignment horizontal="center"/>
    </xf>
    <xf numFmtId="37" fontId="10" fillId="0" borderId="13" xfId="235" applyNumberFormat="1" applyFont="1" applyFill="1" applyBorder="1" applyAlignment="1" applyProtection="1">
      <alignment horizontal="center"/>
      <protection locked="0"/>
    </xf>
    <xf numFmtId="37" fontId="10" fillId="0" borderId="0" xfId="235" applyNumberFormat="1" applyFont="1" applyFill="1" applyBorder="1" applyAlignment="1" applyProtection="1">
      <alignment horizontal="center"/>
      <protection locked="0"/>
    </xf>
    <xf numFmtId="37" fontId="10" fillId="0" borderId="14" xfId="235" applyNumberFormat="1" applyFont="1" applyFill="1" applyBorder="1" applyAlignment="1" applyProtection="1">
      <alignment horizontal="center"/>
      <protection locked="0"/>
    </xf>
    <xf numFmtId="37" fontId="10" fillId="0" borderId="13" xfId="235" applyNumberFormat="1" applyFont="1" applyFill="1" applyBorder="1" applyAlignment="1" applyProtection="1">
      <alignment horizontal="center"/>
    </xf>
    <xf numFmtId="37" fontId="10" fillId="0" borderId="0" xfId="235" applyNumberFormat="1" applyFont="1" applyFill="1" applyBorder="1" applyAlignment="1" applyProtection="1">
      <alignment horizontal="center"/>
    </xf>
    <xf numFmtId="37" fontId="10" fillId="0" borderId="14" xfId="235" applyNumberFormat="1" applyFont="1" applyFill="1" applyBorder="1" applyAlignment="1" applyProtection="1">
      <alignment horizontal="center"/>
    </xf>
    <xf numFmtId="37" fontId="10" fillId="0" borderId="15" xfId="235" applyNumberFormat="1" applyFont="1" applyFill="1" applyBorder="1" applyAlignment="1" applyProtection="1">
      <alignment horizontal="center"/>
    </xf>
    <xf numFmtId="37" fontId="10" fillId="0" borderId="16" xfId="235" applyNumberFormat="1" applyFont="1" applyFill="1" applyBorder="1" applyAlignment="1" applyProtection="1">
      <alignment horizontal="center"/>
    </xf>
    <xf numFmtId="37" fontId="10" fillId="0" borderId="17" xfId="235" applyNumberFormat="1" applyFont="1" applyFill="1" applyBorder="1" applyAlignment="1" applyProtection="1">
      <alignment horizontal="center"/>
    </xf>
    <xf numFmtId="37" fontId="10" fillId="0" borderId="10" xfId="235" applyNumberFormat="1" applyFont="1" applyFill="1" applyBorder="1" applyAlignment="1" applyProtection="1">
      <alignment horizontal="center" vertical="center" wrapText="1"/>
    </xf>
    <xf numFmtId="37" fontId="10" fillId="0" borderId="11" xfId="235" applyNumberFormat="1" applyFont="1" applyFill="1" applyBorder="1" applyAlignment="1" applyProtection="1">
      <alignment horizontal="center" vertical="center"/>
    </xf>
    <xf numFmtId="37" fontId="10" fillId="0" borderId="12" xfId="235" applyNumberFormat="1" applyFont="1" applyFill="1" applyBorder="1" applyAlignment="1" applyProtection="1">
      <alignment horizontal="center" vertical="center"/>
    </xf>
    <xf numFmtId="37" fontId="10" fillId="0" borderId="13" xfId="235" applyNumberFormat="1" applyFont="1" applyFill="1" applyBorder="1" applyAlignment="1" applyProtection="1">
      <alignment horizontal="center" vertical="center"/>
    </xf>
    <xf numFmtId="37" fontId="10" fillId="0" borderId="0" xfId="235" applyNumberFormat="1" applyFont="1" applyFill="1" applyBorder="1" applyAlignment="1" applyProtection="1">
      <alignment horizontal="center" vertical="center"/>
    </xf>
    <xf numFmtId="37" fontId="10" fillId="0" borderId="14" xfId="235" applyNumberFormat="1" applyFont="1" applyFill="1" applyBorder="1" applyAlignment="1" applyProtection="1">
      <alignment horizontal="center" vertical="center"/>
    </xf>
    <xf numFmtId="37" fontId="10" fillId="0" borderId="18" xfId="235" applyNumberFormat="1" applyFont="1" applyFill="1" applyBorder="1" applyAlignment="1" applyProtection="1">
      <alignment horizontal="center"/>
    </xf>
    <xf numFmtId="37" fontId="10" fillId="0" borderId="19" xfId="235" applyNumberFormat="1" applyFont="1" applyFill="1" applyBorder="1" applyAlignment="1" applyProtection="1">
      <alignment horizontal="center"/>
    </xf>
    <xf numFmtId="37" fontId="10" fillId="0" borderId="20" xfId="235" applyNumberFormat="1" applyFont="1" applyFill="1" applyBorder="1" applyAlignment="1" applyProtection="1">
      <alignment horizontal="center"/>
    </xf>
    <xf numFmtId="37" fontId="10" fillId="0" borderId="21" xfId="235" applyNumberFormat="1" applyFont="1" applyFill="1" applyBorder="1" applyAlignment="1" applyProtection="1">
      <alignment horizontal="center" vertical="center" wrapText="1"/>
    </xf>
    <xf numFmtId="37" fontId="10" fillId="0" borderId="22" xfId="235" applyNumberFormat="1" applyFont="1" applyFill="1" applyBorder="1" applyAlignment="1" applyProtection="1">
      <alignment horizontal="center" vertical="center" wrapText="1"/>
    </xf>
    <xf numFmtId="37" fontId="10" fillId="0" borderId="23" xfId="235" applyNumberFormat="1" applyFont="1" applyFill="1" applyBorder="1" applyAlignment="1" applyProtection="1">
      <alignment horizontal="center" vertical="center" wrapText="1"/>
    </xf>
    <xf numFmtId="37" fontId="10" fillId="0" borderId="21" xfId="235" applyNumberFormat="1" applyFont="1" applyFill="1" applyBorder="1" applyAlignment="1" applyProtection="1">
      <alignment horizontal="center" vertical="center"/>
    </xf>
    <xf numFmtId="37" fontId="10" fillId="0" borderId="23" xfId="235" applyNumberFormat="1" applyFont="1" applyFill="1" applyBorder="1" applyAlignment="1" applyProtection="1">
      <alignment horizontal="center" vertical="center"/>
    </xf>
    <xf numFmtId="0" fontId="15" fillId="0" borderId="0" xfId="234" applyFont="1" applyFill="1" applyBorder="1" applyAlignment="1">
      <alignment horizontal="left" vertical="center" wrapText="1"/>
    </xf>
    <xf numFmtId="0" fontId="15" fillId="0" borderId="13" xfId="234" applyFont="1" applyFill="1" applyBorder="1" applyAlignment="1">
      <alignment horizontal="left" vertical="center" wrapText="1"/>
    </xf>
    <xf numFmtId="0" fontId="16" fillId="0" borderId="13" xfId="234" applyFont="1" applyFill="1" applyBorder="1" applyAlignment="1">
      <alignment horizontal="left" vertical="center" wrapText="1"/>
    </xf>
    <xf numFmtId="0" fontId="16" fillId="0" borderId="0" xfId="234" applyFont="1" applyFill="1" applyBorder="1" applyAlignment="1">
      <alignment horizontal="left" vertical="center" wrapText="1"/>
    </xf>
    <xf numFmtId="0" fontId="16" fillId="0" borderId="13" xfId="234" applyFont="1" applyFill="1" applyBorder="1" applyAlignment="1">
      <alignment horizontal="left" wrapText="1"/>
    </xf>
    <xf numFmtId="0" fontId="16" fillId="0" borderId="0" xfId="234" applyFont="1" applyFill="1" applyBorder="1" applyAlignment="1">
      <alignment horizontal="left" wrapText="1"/>
    </xf>
    <xf numFmtId="167" fontId="17" fillId="0" borderId="21" xfId="236" applyNumberFormat="1" applyFont="1" applyFill="1" applyBorder="1" applyAlignment="1">
      <alignment horizontal="right"/>
    </xf>
    <xf numFmtId="168" fontId="17" fillId="0" borderId="23" xfId="236" applyNumberFormat="1" applyFont="1" applyFill="1" applyBorder="1" applyAlignment="1">
      <alignment horizontal="right"/>
    </xf>
    <xf numFmtId="168" fontId="18" fillId="0" borderId="18" xfId="234" applyNumberFormat="1" applyFont="1" applyFill="1" applyBorder="1" applyAlignment="1">
      <alignment horizontal="center" vertical="top" wrapText="1"/>
    </xf>
    <xf numFmtId="168" fontId="18" fillId="0" borderId="20" xfId="234" applyNumberFormat="1" applyFont="1" applyFill="1" applyBorder="1" applyAlignment="1">
      <alignment horizontal="center" vertical="top" wrapText="1"/>
    </xf>
    <xf numFmtId="0" fontId="15" fillId="0" borderId="30" xfId="234" applyFont="1" applyFill="1" applyBorder="1" applyAlignment="1">
      <alignment horizontal="left" vertical="center" wrapText="1"/>
    </xf>
    <xf numFmtId="37" fontId="10" fillId="0" borderId="15" xfId="235" applyNumberFormat="1" applyFont="1" applyFill="1" applyBorder="1" applyAlignment="1" applyProtection="1">
      <alignment horizontal="center" vertical="center"/>
    </xf>
    <xf numFmtId="37" fontId="10" fillId="0" borderId="16" xfId="235" applyNumberFormat="1" applyFont="1" applyFill="1" applyBorder="1" applyAlignment="1" applyProtection="1">
      <alignment horizontal="center" vertical="center"/>
    </xf>
    <xf numFmtId="37" fontId="10" fillId="0" borderId="17" xfId="235" applyNumberFormat="1" applyFont="1" applyFill="1" applyBorder="1" applyAlignment="1" applyProtection="1">
      <alignment horizontal="center" vertical="center"/>
    </xf>
    <xf numFmtId="0" fontId="15" fillId="0" borderId="0" xfId="234" applyFont="1" applyFill="1" applyBorder="1" applyAlignment="1">
      <alignment horizontal="left" vertical="center"/>
    </xf>
    <xf numFmtId="0" fontId="15" fillId="0" borderId="30" xfId="234" applyFont="1" applyFill="1" applyBorder="1" applyAlignment="1">
      <alignment horizontal="left" vertical="center"/>
    </xf>
    <xf numFmtId="0" fontId="20" fillId="18" borderId="0" xfId="24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34" applyFont="1" applyFill="1" applyAlignment="1">
      <alignment horizontal="center"/>
    </xf>
    <xf numFmtId="0" fontId="10" fillId="0" borderId="0" xfId="234" applyFont="1" applyFill="1" applyBorder="1" applyAlignment="1">
      <alignment horizontal="center" vertical="top" wrapText="1"/>
    </xf>
    <xf numFmtId="0" fontId="14" fillId="0" borderId="0" xfId="234" applyFont="1" applyFill="1" applyAlignment="1">
      <alignment horizontal="left" vertical="top" wrapText="1"/>
    </xf>
    <xf numFmtId="168" fontId="17" fillId="0" borderId="21" xfId="236" applyNumberFormat="1" applyFont="1" applyFill="1" applyBorder="1" applyAlignment="1"/>
    <xf numFmtId="168" fontId="17" fillId="0" borderId="23" xfId="236" applyNumberFormat="1" applyFont="1" applyFill="1" applyBorder="1" applyAlignment="1"/>
    <xf numFmtId="0" fontId="17" fillId="0" borderId="13" xfId="236" applyFont="1" applyFill="1" applyBorder="1" applyAlignment="1">
      <alignment horizontal="left" wrapText="1"/>
    </xf>
    <xf numFmtId="0" fontId="17" fillId="0" borderId="0" xfId="236" applyFont="1" applyFill="1" applyBorder="1" applyAlignment="1">
      <alignment horizontal="left" wrapText="1"/>
    </xf>
    <xf numFmtId="0" fontId="17" fillId="0" borderId="30" xfId="236" applyFont="1" applyFill="1" applyBorder="1" applyAlignment="1">
      <alignment horizontal="left" wrapText="1"/>
    </xf>
    <xf numFmtId="0" fontId="10" fillId="0" borderId="0" xfId="234" applyFont="1" applyFill="1" applyBorder="1" applyAlignment="1">
      <alignment horizontal="left"/>
    </xf>
    <xf numFmtId="0" fontId="9" fillId="0" borderId="0" xfId="234" applyFont="1" applyFill="1" applyBorder="1" applyAlignment="1">
      <alignment horizontal="center"/>
    </xf>
    <xf numFmtId="0" fontId="9" fillId="0" borderId="0" xfId="234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</cellXfs>
  <cellStyles count="241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 2" xfId="56"/>
    <cellStyle name="Buena 3" xfId="57"/>
    <cellStyle name="Bueno" xfId="55" builtinId="26" customBuiltin="1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4" xfId="239"/>
    <cellStyle name="Normal 5" xfId="240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63</xdr:row>
      <xdr:rowOff>143434</xdr:rowOff>
    </xdr:from>
    <xdr:to>
      <xdr:col>4</xdr:col>
      <xdr:colOff>524884</xdr:colOff>
      <xdr:row>69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63</xdr:row>
      <xdr:rowOff>134469</xdr:rowOff>
    </xdr:from>
    <xdr:to>
      <xdr:col>9</xdr:col>
      <xdr:colOff>381447</xdr:colOff>
      <xdr:row>70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69</xdr:row>
      <xdr:rowOff>125505</xdr:rowOff>
    </xdr:from>
    <xdr:to>
      <xdr:col>6</xdr:col>
      <xdr:colOff>973119</xdr:colOff>
      <xdr:row>75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	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8"/>
  <sheetViews>
    <sheetView showGridLines="0" tabSelected="1" topLeftCell="A53" zoomScale="110" zoomScaleNormal="110" workbookViewId="0">
      <selection activeCell="F57" sqref="F57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20.42578125" style="1" bestFit="1" customWidth="1"/>
    <col min="6" max="6" width="17.28515625" style="1" customWidth="1"/>
    <col min="7" max="9" width="20.42578125" style="1" bestFit="1" customWidth="1"/>
    <col min="10" max="10" width="21.28515625" style="1" bestFit="1" customWidth="1"/>
    <col min="11" max="11" width="21" style="36" bestFit="1" customWidth="1"/>
    <col min="12" max="12" width="21.1406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92" t="s">
        <v>0</v>
      </c>
      <c r="C2" s="93"/>
      <c r="D2" s="93"/>
      <c r="E2" s="93"/>
      <c r="F2" s="93"/>
      <c r="G2" s="93"/>
      <c r="H2" s="93"/>
      <c r="I2" s="93"/>
      <c r="J2" s="94"/>
    </row>
    <row r="3" spans="2:13" x14ac:dyDescent="0.2">
      <c r="B3" s="95" t="s">
        <v>1</v>
      </c>
      <c r="C3" s="96"/>
      <c r="D3" s="96"/>
      <c r="E3" s="96"/>
      <c r="F3" s="96"/>
      <c r="G3" s="96"/>
      <c r="H3" s="96"/>
      <c r="I3" s="96"/>
      <c r="J3" s="97"/>
    </row>
    <row r="4" spans="2:13" x14ac:dyDescent="0.2">
      <c r="B4" s="98" t="s">
        <v>38</v>
      </c>
      <c r="C4" s="99"/>
      <c r="D4" s="99"/>
      <c r="E4" s="99"/>
      <c r="F4" s="99"/>
      <c r="G4" s="99"/>
      <c r="H4" s="99"/>
      <c r="I4" s="99"/>
      <c r="J4" s="100"/>
    </row>
    <row r="5" spans="2:13" ht="15" thickBot="1" x14ac:dyDescent="0.25">
      <c r="B5" s="101"/>
      <c r="C5" s="102"/>
      <c r="D5" s="102"/>
      <c r="E5" s="102"/>
      <c r="F5" s="102"/>
      <c r="G5" s="102"/>
      <c r="H5" s="102"/>
      <c r="I5" s="102"/>
      <c r="J5" s="103"/>
    </row>
    <row r="6" spans="2:13" ht="8.25" customHeight="1" thickBot="1" x14ac:dyDescent="0.25">
      <c r="B6" s="37"/>
      <c r="C6" s="37"/>
      <c r="D6" s="37"/>
      <c r="F6" s="38"/>
      <c r="G6" s="38"/>
      <c r="H6" s="38"/>
      <c r="I6" s="38"/>
      <c r="J6" s="38"/>
    </row>
    <row r="7" spans="2:13" ht="15" thickBot="1" x14ac:dyDescent="0.25">
      <c r="B7" s="104" t="s">
        <v>2</v>
      </c>
      <c r="C7" s="105"/>
      <c r="D7" s="106"/>
      <c r="E7" s="110" t="s">
        <v>3</v>
      </c>
      <c r="F7" s="111"/>
      <c r="G7" s="111"/>
      <c r="H7" s="111"/>
      <c r="I7" s="112"/>
      <c r="J7" s="113" t="s">
        <v>4</v>
      </c>
    </row>
    <row r="8" spans="2:13" ht="15" customHeight="1" x14ac:dyDescent="0.2">
      <c r="B8" s="107"/>
      <c r="C8" s="108"/>
      <c r="D8" s="109"/>
      <c r="E8" s="116" t="s">
        <v>5</v>
      </c>
      <c r="F8" s="113" t="s">
        <v>6</v>
      </c>
      <c r="G8" s="113" t="s">
        <v>7</v>
      </c>
      <c r="H8" s="113" t="s">
        <v>8</v>
      </c>
      <c r="I8" s="113" t="s">
        <v>9</v>
      </c>
      <c r="J8" s="114"/>
    </row>
    <row r="9" spans="2:13" ht="21.75" customHeight="1" thickBot="1" x14ac:dyDescent="0.25">
      <c r="B9" s="107"/>
      <c r="C9" s="108"/>
      <c r="D9" s="109"/>
      <c r="E9" s="117"/>
      <c r="F9" s="115"/>
      <c r="G9" s="115" t="s">
        <v>10</v>
      </c>
      <c r="H9" s="115" t="s">
        <v>11</v>
      </c>
      <c r="I9" s="115" t="s">
        <v>12</v>
      </c>
      <c r="J9" s="115"/>
    </row>
    <row r="10" spans="2:13" x14ac:dyDescent="0.2">
      <c r="B10" s="19"/>
      <c r="C10" s="20"/>
      <c r="D10" s="20"/>
      <c r="E10" s="3"/>
      <c r="F10" s="3"/>
      <c r="G10" s="3"/>
      <c r="H10" s="3"/>
      <c r="I10" s="4"/>
      <c r="J10" s="5"/>
    </row>
    <row r="11" spans="2:13" x14ac:dyDescent="0.2">
      <c r="B11" s="119" t="s">
        <v>13</v>
      </c>
      <c r="C11" s="118"/>
      <c r="D11" s="118"/>
      <c r="E11" s="6"/>
      <c r="F11" s="6"/>
      <c r="G11" s="7"/>
      <c r="H11" s="6"/>
      <c r="I11" s="8"/>
      <c r="J11" s="9"/>
    </row>
    <row r="12" spans="2:13" ht="26.25" customHeight="1" x14ac:dyDescent="0.2">
      <c r="B12" s="119" t="s">
        <v>14</v>
      </c>
      <c r="C12" s="118"/>
      <c r="D12" s="118"/>
      <c r="E12" s="58"/>
      <c r="F12" s="58"/>
      <c r="G12" s="59"/>
      <c r="H12" s="58"/>
      <c r="I12" s="60"/>
      <c r="J12" s="61"/>
    </row>
    <row r="13" spans="2:13" x14ac:dyDescent="0.2">
      <c r="B13" s="119" t="s">
        <v>15</v>
      </c>
      <c r="C13" s="118"/>
      <c r="D13" s="118"/>
      <c r="E13" s="58"/>
      <c r="F13" s="58"/>
      <c r="G13" s="59"/>
      <c r="H13" s="58"/>
      <c r="I13" s="60"/>
      <c r="J13" s="61"/>
    </row>
    <row r="14" spans="2:13" s="41" customFormat="1" x14ac:dyDescent="0.2">
      <c r="B14" s="120" t="s">
        <v>16</v>
      </c>
      <c r="C14" s="121"/>
      <c r="D14" s="121"/>
      <c r="E14" s="62">
        <v>1904229732</v>
      </c>
      <c r="F14" s="62">
        <v>-379912995.63</v>
      </c>
      <c r="G14" s="63">
        <f>+E14+F14</f>
        <v>1524316736.3699999</v>
      </c>
      <c r="H14" s="62">
        <v>1514854580</v>
      </c>
      <c r="I14" s="64">
        <v>1514854580</v>
      </c>
      <c r="J14" s="65">
        <f>I14-E14</f>
        <v>-389375152</v>
      </c>
      <c r="K14" s="39"/>
      <c r="L14" s="39"/>
      <c r="M14" s="40"/>
    </row>
    <row r="15" spans="2:13" s="41" customFormat="1" x14ac:dyDescent="0.2">
      <c r="B15" s="120" t="s">
        <v>17</v>
      </c>
      <c r="C15" s="121"/>
      <c r="D15" s="121"/>
      <c r="E15" s="63">
        <v>0</v>
      </c>
      <c r="F15" s="63">
        <v>495689099.38</v>
      </c>
      <c r="G15" s="63">
        <v>495689099.38</v>
      </c>
      <c r="H15" s="63">
        <v>495689099.38</v>
      </c>
      <c r="I15" s="90">
        <v>495689099.38</v>
      </c>
      <c r="J15" s="65">
        <v>495689099.38</v>
      </c>
      <c r="K15" s="10"/>
      <c r="L15" s="39"/>
    </row>
    <row r="16" spans="2:13" x14ac:dyDescent="0.2">
      <c r="B16" s="42"/>
      <c r="C16" s="118"/>
      <c r="D16" s="118"/>
      <c r="E16" s="58"/>
      <c r="F16" s="58"/>
      <c r="G16" s="59"/>
      <c r="H16" s="66"/>
      <c r="I16" s="66"/>
      <c r="J16" s="61"/>
      <c r="L16" s="39"/>
      <c r="M16" s="40"/>
    </row>
    <row r="17" spans="2:14" x14ac:dyDescent="0.2">
      <c r="B17" s="42"/>
      <c r="C17" s="118"/>
      <c r="D17" s="118"/>
      <c r="E17" s="58"/>
      <c r="F17" s="58"/>
      <c r="G17" s="59"/>
      <c r="H17" s="58"/>
      <c r="I17" s="60"/>
      <c r="J17" s="61"/>
      <c r="L17" s="39"/>
    </row>
    <row r="18" spans="2:14" s="41" customFormat="1" x14ac:dyDescent="0.2">
      <c r="B18" s="120" t="s">
        <v>28</v>
      </c>
      <c r="C18" s="121"/>
      <c r="D18" s="121"/>
      <c r="E18" s="63">
        <v>0</v>
      </c>
      <c r="F18" s="63">
        <v>3746127.82</v>
      </c>
      <c r="G18" s="63">
        <v>3746127.82</v>
      </c>
      <c r="H18" s="63">
        <v>3732399.79</v>
      </c>
      <c r="I18" s="90">
        <v>3732399.79</v>
      </c>
      <c r="J18" s="65">
        <v>3732399.79</v>
      </c>
      <c r="K18" s="10"/>
      <c r="L18" s="57"/>
    </row>
    <row r="19" spans="2:14" x14ac:dyDescent="0.2">
      <c r="B19" s="42"/>
      <c r="C19" s="118"/>
      <c r="D19" s="118"/>
      <c r="E19" s="58"/>
      <c r="F19" s="58"/>
      <c r="G19" s="59"/>
      <c r="H19" s="58"/>
      <c r="I19" s="60"/>
      <c r="J19" s="61"/>
      <c r="L19" s="39"/>
      <c r="M19" s="18"/>
    </row>
    <row r="20" spans="2:14" x14ac:dyDescent="0.2">
      <c r="B20" s="42"/>
      <c r="C20" s="118"/>
      <c r="D20" s="118"/>
      <c r="E20" s="58"/>
      <c r="F20" s="58"/>
      <c r="G20" s="59"/>
      <c r="H20" s="58"/>
      <c r="I20" s="60"/>
      <c r="J20" s="61"/>
      <c r="L20" s="39"/>
    </row>
    <row r="21" spans="2:14" x14ac:dyDescent="0.2">
      <c r="B21" s="119" t="s">
        <v>36</v>
      </c>
      <c r="C21" s="118"/>
      <c r="D21" s="118"/>
      <c r="E21" s="60"/>
      <c r="F21" s="60"/>
      <c r="G21" s="59"/>
      <c r="H21" s="60"/>
      <c r="I21" s="60"/>
      <c r="J21" s="61"/>
      <c r="L21" s="39"/>
    </row>
    <row r="22" spans="2:14" x14ac:dyDescent="0.2">
      <c r="B22" s="119" t="s">
        <v>35</v>
      </c>
      <c r="C22" s="118"/>
      <c r="D22" s="118"/>
      <c r="E22" s="60"/>
      <c r="F22" s="60"/>
      <c r="G22" s="59"/>
      <c r="H22" s="60"/>
      <c r="I22" s="60"/>
      <c r="J22" s="61"/>
      <c r="L22" s="39"/>
    </row>
    <row r="23" spans="2:14" s="43" customFormat="1" ht="30.75" customHeight="1" x14ac:dyDescent="0.2">
      <c r="B23" s="122" t="s">
        <v>29</v>
      </c>
      <c r="C23" s="123"/>
      <c r="D23" s="123"/>
      <c r="E23" s="64">
        <v>34568177.689999998</v>
      </c>
      <c r="F23" s="64">
        <v>0</v>
      </c>
      <c r="G23" s="63">
        <f>E23+F23</f>
        <v>34568177.689999998</v>
      </c>
      <c r="H23" s="64">
        <v>34568177.689999998</v>
      </c>
      <c r="I23" s="91">
        <v>34568177.689999998</v>
      </c>
      <c r="J23" s="65">
        <f>I23-E23</f>
        <v>0</v>
      </c>
      <c r="K23" s="89"/>
      <c r="L23" s="39"/>
      <c r="M23" s="39"/>
      <c r="N23" s="39"/>
    </row>
    <row r="24" spans="2:14" s="41" customFormat="1" ht="20.25" customHeight="1" x14ac:dyDescent="0.2">
      <c r="B24" s="120" t="s">
        <v>19</v>
      </c>
      <c r="C24" s="121"/>
      <c r="D24" s="121"/>
      <c r="E24" s="62">
        <v>15000000</v>
      </c>
      <c r="F24" s="62">
        <f>757420769.49+16232262.11-15826754.81</f>
        <v>757826276.79000008</v>
      </c>
      <c r="G24" s="63">
        <f>E24+F24</f>
        <v>772826276.79000008</v>
      </c>
      <c r="H24" s="62">
        <v>774540386.49000001</v>
      </c>
      <c r="I24" s="91">
        <v>774540386.49000001</v>
      </c>
      <c r="J24" s="65">
        <f>I24-E24</f>
        <v>759540386.49000001</v>
      </c>
      <c r="K24" s="10"/>
      <c r="L24" s="39"/>
      <c r="M24" s="39"/>
      <c r="N24" s="39"/>
    </row>
    <row r="25" spans="2:14" ht="15" thickBot="1" x14ac:dyDescent="0.25">
      <c r="B25" s="11"/>
      <c r="C25" s="12"/>
      <c r="D25" s="13"/>
      <c r="E25" s="67"/>
      <c r="F25" s="67"/>
      <c r="G25" s="67"/>
      <c r="H25" s="67"/>
      <c r="I25" s="71"/>
      <c r="J25" s="68"/>
      <c r="L25" s="18"/>
    </row>
    <row r="26" spans="2:14" ht="15" thickBot="1" x14ac:dyDescent="0.25">
      <c r="B26" s="14"/>
      <c r="C26" s="15"/>
      <c r="D26" s="16" t="s">
        <v>20</v>
      </c>
      <c r="E26" s="69">
        <f t="shared" ref="E26:H26" si="0">E11+E12+E13+E14+E15+E18+E21+E22+E23+E24</f>
        <v>1953797909.6900001</v>
      </c>
      <c r="F26" s="74">
        <f>F11+F12+F13+F14+F15+F18+F21+F22+F23+F24</f>
        <v>877348508.36000013</v>
      </c>
      <c r="G26" s="69">
        <f t="shared" si="0"/>
        <v>2831146418.0500002</v>
      </c>
      <c r="H26" s="69">
        <f t="shared" si="0"/>
        <v>2823384643.3500004</v>
      </c>
      <c r="I26" s="72">
        <f>I11+I12+I13+I14+I15+I18+I21+I22+I23+I24</f>
        <v>2823384643.3500004</v>
      </c>
      <c r="J26" s="124">
        <f>J11+J12+J13+J14+J15+J18+J21+J22+J23+J24</f>
        <v>869586733.65999997</v>
      </c>
      <c r="K26" s="73"/>
      <c r="L26" s="70"/>
      <c r="M26" s="45"/>
      <c r="N26" s="45"/>
    </row>
    <row r="27" spans="2:14" ht="15" thickBot="1" x14ac:dyDescent="0.25">
      <c r="E27" s="45"/>
      <c r="F27" s="18"/>
      <c r="G27" s="45"/>
      <c r="H27" s="126" t="s">
        <v>21</v>
      </c>
      <c r="I27" s="127"/>
      <c r="J27" s="125"/>
      <c r="K27" s="44"/>
      <c r="L27" s="18"/>
    </row>
    <row r="28" spans="2:14" ht="10.5" customHeight="1" x14ac:dyDescent="0.2">
      <c r="E28" s="46"/>
      <c r="F28" s="17"/>
      <c r="G28" s="18"/>
      <c r="I28" s="2"/>
    </row>
    <row r="29" spans="2:14" ht="12.75" customHeight="1" thickBot="1" x14ac:dyDescent="0.25">
      <c r="E29" s="18"/>
      <c r="L29" s="45"/>
    </row>
    <row r="30" spans="2:14" ht="15" thickBot="1" x14ac:dyDescent="0.25">
      <c r="B30" s="104" t="s">
        <v>22</v>
      </c>
      <c r="C30" s="105"/>
      <c r="D30" s="106"/>
      <c r="E30" s="110" t="s">
        <v>3</v>
      </c>
      <c r="F30" s="111"/>
      <c r="G30" s="111"/>
      <c r="H30" s="111"/>
      <c r="I30" s="112"/>
      <c r="J30" s="113" t="s">
        <v>4</v>
      </c>
    </row>
    <row r="31" spans="2:14" ht="15" customHeight="1" x14ac:dyDescent="0.2">
      <c r="B31" s="107"/>
      <c r="C31" s="108"/>
      <c r="D31" s="109"/>
      <c r="E31" s="116" t="s">
        <v>5</v>
      </c>
      <c r="F31" s="113" t="s">
        <v>23</v>
      </c>
      <c r="G31" s="113" t="s">
        <v>7</v>
      </c>
      <c r="H31" s="113" t="s">
        <v>8</v>
      </c>
      <c r="I31" s="113" t="s">
        <v>9</v>
      </c>
      <c r="J31" s="114"/>
      <c r="L31" s="45"/>
    </row>
    <row r="32" spans="2:14" ht="23.25" customHeight="1" thickBot="1" x14ac:dyDescent="0.25">
      <c r="B32" s="129"/>
      <c r="C32" s="130"/>
      <c r="D32" s="131"/>
      <c r="E32" s="117" t="s">
        <v>24</v>
      </c>
      <c r="F32" s="115" t="s">
        <v>25</v>
      </c>
      <c r="G32" s="115" t="s">
        <v>10</v>
      </c>
      <c r="H32" s="115" t="s">
        <v>11</v>
      </c>
      <c r="I32" s="115" t="s">
        <v>12</v>
      </c>
      <c r="J32" s="115" t="s">
        <v>26</v>
      </c>
    </row>
    <row r="33" spans="2:10" x14ac:dyDescent="0.2">
      <c r="B33" s="19"/>
      <c r="C33" s="20"/>
      <c r="D33" s="21"/>
      <c r="E33" s="22"/>
      <c r="F33" s="22"/>
      <c r="G33" s="22"/>
      <c r="H33" s="22"/>
      <c r="I33" s="22"/>
      <c r="J33" s="23"/>
    </row>
    <row r="34" spans="2:10" x14ac:dyDescent="0.2">
      <c r="B34" s="27" t="s">
        <v>30</v>
      </c>
      <c r="C34" s="47"/>
      <c r="D34" s="48"/>
      <c r="E34" s="75">
        <f t="shared" ref="E34:J34" si="1">E35+E37+E38+E39+E42+E45+E46</f>
        <v>1904229732</v>
      </c>
      <c r="F34" s="75">
        <f t="shared" si="1"/>
        <v>119522231.56999999</v>
      </c>
      <c r="G34" s="75">
        <f t="shared" si="1"/>
        <v>2023751963.5699999</v>
      </c>
      <c r="H34" s="75">
        <f t="shared" si="1"/>
        <v>2014276079.1700001</v>
      </c>
      <c r="I34" s="75">
        <f t="shared" si="1"/>
        <v>2014276079.1700001</v>
      </c>
      <c r="J34" s="76">
        <f t="shared" si="1"/>
        <v>110046347.17</v>
      </c>
    </row>
    <row r="35" spans="2:10" x14ac:dyDescent="0.2">
      <c r="B35" s="24"/>
      <c r="C35" s="118" t="s">
        <v>13</v>
      </c>
      <c r="D35" s="128"/>
      <c r="E35" s="77"/>
      <c r="F35" s="77"/>
      <c r="G35" s="78"/>
      <c r="H35" s="77"/>
      <c r="I35" s="77"/>
      <c r="J35" s="79"/>
    </row>
    <row r="36" spans="2:10" x14ac:dyDescent="0.2">
      <c r="B36" s="24"/>
      <c r="C36" s="132" t="s">
        <v>14</v>
      </c>
      <c r="D36" s="133"/>
      <c r="E36" s="77"/>
      <c r="F36" s="77"/>
      <c r="G36" s="78"/>
      <c r="H36" s="77"/>
      <c r="I36" s="77"/>
      <c r="J36" s="79"/>
    </row>
    <row r="37" spans="2:10" x14ac:dyDescent="0.2">
      <c r="B37" s="24"/>
      <c r="C37" s="118" t="s">
        <v>15</v>
      </c>
      <c r="D37" s="128"/>
      <c r="E37" s="77"/>
      <c r="F37" s="77"/>
      <c r="G37" s="78"/>
      <c r="H37" s="77"/>
      <c r="I37" s="77"/>
      <c r="J37" s="79"/>
    </row>
    <row r="38" spans="2:10" x14ac:dyDescent="0.2">
      <c r="B38" s="24"/>
      <c r="C38" s="118" t="s">
        <v>16</v>
      </c>
      <c r="D38" s="128"/>
      <c r="E38" s="58">
        <f>+E14</f>
        <v>1904229732</v>
      </c>
      <c r="F38" s="58">
        <f>+F14</f>
        <v>-379912995.63</v>
      </c>
      <c r="G38" s="59">
        <f>E38+F38</f>
        <v>1524316736.3699999</v>
      </c>
      <c r="H38" s="58">
        <f>+H14</f>
        <v>1514854580</v>
      </c>
      <c r="I38" s="58">
        <f>+I14</f>
        <v>1514854580</v>
      </c>
      <c r="J38" s="61">
        <f>I38-E38</f>
        <v>-389375152</v>
      </c>
    </row>
    <row r="39" spans="2:10" x14ac:dyDescent="0.2">
      <c r="B39" s="24"/>
      <c r="C39" s="118" t="s">
        <v>17</v>
      </c>
      <c r="D39" s="128"/>
      <c r="E39" s="78">
        <f>+E15</f>
        <v>0</v>
      </c>
      <c r="F39" s="78">
        <f t="shared" ref="F39:J39" si="2">+F15</f>
        <v>495689099.38</v>
      </c>
      <c r="G39" s="78">
        <f t="shared" si="2"/>
        <v>495689099.38</v>
      </c>
      <c r="H39" s="78">
        <f t="shared" si="2"/>
        <v>495689099.38</v>
      </c>
      <c r="I39" s="78">
        <f t="shared" si="2"/>
        <v>495689099.38</v>
      </c>
      <c r="J39" s="78">
        <f t="shared" si="2"/>
        <v>495689099.38</v>
      </c>
    </row>
    <row r="40" spans="2:10" x14ac:dyDescent="0.2">
      <c r="B40" s="24"/>
      <c r="C40" s="25"/>
      <c r="D40" s="26"/>
      <c r="E40" s="77"/>
      <c r="F40" s="58"/>
      <c r="G40" s="78"/>
      <c r="H40" s="77"/>
      <c r="I40" s="77"/>
      <c r="J40" s="79"/>
    </row>
    <row r="41" spans="2:10" x14ac:dyDescent="0.2">
      <c r="B41" s="24"/>
      <c r="C41" s="25"/>
      <c r="D41" s="26"/>
      <c r="E41" s="77"/>
      <c r="F41" s="58"/>
      <c r="G41" s="78"/>
      <c r="H41" s="77"/>
      <c r="I41" s="77"/>
      <c r="J41" s="79"/>
    </row>
    <row r="42" spans="2:10" x14ac:dyDescent="0.2">
      <c r="B42" s="24"/>
      <c r="C42" s="118" t="s">
        <v>18</v>
      </c>
      <c r="D42" s="128"/>
      <c r="E42" s="78">
        <f>+E18</f>
        <v>0</v>
      </c>
      <c r="F42" s="78">
        <f t="shared" ref="F42:J42" si="3">+F18</f>
        <v>3746127.82</v>
      </c>
      <c r="G42" s="78">
        <f t="shared" si="3"/>
        <v>3746127.82</v>
      </c>
      <c r="H42" s="78">
        <f t="shared" si="3"/>
        <v>3732399.79</v>
      </c>
      <c r="I42" s="78">
        <f t="shared" si="3"/>
        <v>3732399.79</v>
      </c>
      <c r="J42" s="78">
        <f t="shared" si="3"/>
        <v>3732399.79</v>
      </c>
    </row>
    <row r="43" spans="2:10" x14ac:dyDescent="0.2">
      <c r="B43" s="24"/>
      <c r="C43" s="25"/>
      <c r="D43" s="26"/>
      <c r="E43" s="77"/>
      <c r="F43" s="58"/>
      <c r="G43" s="78"/>
      <c r="H43" s="77"/>
      <c r="I43" s="77"/>
      <c r="J43" s="79"/>
    </row>
    <row r="44" spans="2:10" ht="13.5" customHeight="1" x14ac:dyDescent="0.2">
      <c r="B44" s="24"/>
      <c r="C44" s="25"/>
      <c r="D44" s="26"/>
      <c r="E44" s="77"/>
      <c r="F44" s="58"/>
      <c r="G44" s="78"/>
      <c r="H44" s="77"/>
      <c r="I44" s="77"/>
      <c r="J44" s="79"/>
    </row>
    <row r="45" spans="2:10" ht="42" customHeight="1" x14ac:dyDescent="0.2">
      <c r="B45" s="24"/>
      <c r="C45" s="118" t="s">
        <v>31</v>
      </c>
      <c r="D45" s="128"/>
      <c r="E45" s="77"/>
      <c r="F45" s="77"/>
      <c r="G45" s="78"/>
      <c r="H45" s="77"/>
      <c r="I45" s="77"/>
      <c r="J45" s="79"/>
    </row>
    <row r="46" spans="2:10" ht="42" customHeight="1" x14ac:dyDescent="0.2">
      <c r="B46" s="24"/>
      <c r="C46" s="118" t="s">
        <v>32</v>
      </c>
      <c r="D46" s="128"/>
      <c r="E46" s="77"/>
      <c r="F46" s="77"/>
      <c r="G46" s="78"/>
      <c r="H46" s="77"/>
      <c r="I46" s="77"/>
      <c r="J46" s="79"/>
    </row>
    <row r="47" spans="2:10" ht="14.25" customHeight="1" x14ac:dyDescent="0.2">
      <c r="B47" s="24"/>
      <c r="C47" s="25"/>
      <c r="D47" s="26"/>
      <c r="E47" s="78"/>
      <c r="F47" s="78"/>
      <c r="G47" s="78"/>
      <c r="H47" s="78"/>
      <c r="I47" s="78"/>
      <c r="J47" s="79"/>
    </row>
    <row r="48" spans="2:10" ht="29.25" customHeight="1" x14ac:dyDescent="0.2">
      <c r="B48" s="140" t="s">
        <v>33</v>
      </c>
      <c r="C48" s="141"/>
      <c r="D48" s="142"/>
      <c r="E48" s="80">
        <f t="shared" ref="E48:I48" si="4">E49+E51+E52</f>
        <v>34568177.689999998</v>
      </c>
      <c r="F48" s="80">
        <f>F49+F51+F52</f>
        <v>3746127.82</v>
      </c>
      <c r="G48" s="80">
        <f t="shared" si="4"/>
        <v>38314305.509999998</v>
      </c>
      <c r="H48" s="80">
        <f t="shared" si="4"/>
        <v>34568177.689999998</v>
      </c>
      <c r="I48" s="80">
        <f t="shared" si="4"/>
        <v>38300577.479999997</v>
      </c>
      <c r="J48" s="81">
        <f>J49+J51+J52</f>
        <v>3732399.79</v>
      </c>
    </row>
    <row r="49" spans="2:19" ht="26.25" customHeight="1" x14ac:dyDescent="0.2">
      <c r="B49" s="27"/>
      <c r="C49" s="118" t="s">
        <v>14</v>
      </c>
      <c r="D49" s="128"/>
      <c r="E49" s="77"/>
      <c r="F49" s="77"/>
      <c r="G49" s="78"/>
      <c r="H49" s="77"/>
      <c r="I49" s="77"/>
      <c r="J49" s="79"/>
    </row>
    <row r="50" spans="2:19" ht="26.25" customHeight="1" x14ac:dyDescent="0.2">
      <c r="B50" s="27"/>
      <c r="C50" s="34" t="s">
        <v>17</v>
      </c>
      <c r="D50" s="35"/>
      <c r="E50" s="77"/>
      <c r="F50" s="77"/>
      <c r="G50" s="78"/>
      <c r="H50" s="77"/>
      <c r="I50" s="77"/>
      <c r="J50" s="79"/>
    </row>
    <row r="51" spans="2:19" ht="44.25" customHeight="1" x14ac:dyDescent="0.2">
      <c r="B51" s="24"/>
      <c r="C51" s="118" t="s">
        <v>34</v>
      </c>
      <c r="D51" s="128"/>
      <c r="E51" s="77">
        <f>E16+E19</f>
        <v>0</v>
      </c>
      <c r="F51" s="77">
        <f>+F16+F18</f>
        <v>3746127.82</v>
      </c>
      <c r="G51" s="78">
        <f>E51+F51</f>
        <v>3746127.82</v>
      </c>
      <c r="H51" s="77">
        <f>+H16+H19</f>
        <v>0</v>
      </c>
      <c r="I51" s="77">
        <f>+I16+I18</f>
        <v>3732399.79</v>
      </c>
      <c r="J51" s="79">
        <f>I51-E51</f>
        <v>3732399.79</v>
      </c>
    </row>
    <row r="52" spans="2:19" ht="49.5" customHeight="1" x14ac:dyDescent="0.2">
      <c r="B52" s="24"/>
      <c r="C52" s="118" t="s">
        <v>32</v>
      </c>
      <c r="D52" s="128"/>
      <c r="E52" s="77">
        <f>+E23</f>
        <v>34568177.689999998</v>
      </c>
      <c r="F52" s="77">
        <f>+F23</f>
        <v>0</v>
      </c>
      <c r="G52" s="78">
        <f>E52+F52</f>
        <v>34568177.689999998</v>
      </c>
      <c r="H52" s="77">
        <f>+H23</f>
        <v>34568177.689999998</v>
      </c>
      <c r="I52" s="77">
        <f>+I23</f>
        <v>34568177.689999998</v>
      </c>
      <c r="J52" s="79">
        <f>I52-E52</f>
        <v>0</v>
      </c>
    </row>
    <row r="53" spans="2:19" x14ac:dyDescent="0.2">
      <c r="B53" s="28"/>
      <c r="C53" s="29"/>
      <c r="D53" s="30"/>
      <c r="E53" s="82"/>
      <c r="F53" s="82"/>
      <c r="G53" s="82"/>
      <c r="H53" s="82"/>
      <c r="I53" s="82"/>
      <c r="J53" s="83"/>
    </row>
    <row r="54" spans="2:19" x14ac:dyDescent="0.2">
      <c r="B54" s="27" t="s">
        <v>19</v>
      </c>
      <c r="C54" s="49"/>
      <c r="D54" s="26"/>
      <c r="E54" s="82">
        <f t="shared" ref="E54:J54" si="5">E55</f>
        <v>15000000</v>
      </c>
      <c r="F54" s="82">
        <f t="shared" si="5"/>
        <v>757826276.79000008</v>
      </c>
      <c r="G54" s="82">
        <f t="shared" si="5"/>
        <v>772826276.79000008</v>
      </c>
      <c r="H54" s="82">
        <f t="shared" si="5"/>
        <v>774540386.49000001</v>
      </c>
      <c r="I54" s="82">
        <f t="shared" si="5"/>
        <v>774540386.49000001</v>
      </c>
      <c r="J54" s="83">
        <f t="shared" si="5"/>
        <v>759540386.49000001</v>
      </c>
    </row>
    <row r="55" spans="2:19" ht="28.5" customHeight="1" x14ac:dyDescent="0.2">
      <c r="B55" s="24"/>
      <c r="C55" s="118" t="s">
        <v>19</v>
      </c>
      <c r="D55" s="128"/>
      <c r="E55" s="77">
        <f>+E24</f>
        <v>15000000</v>
      </c>
      <c r="F55" s="77">
        <f>+F24</f>
        <v>757826276.79000008</v>
      </c>
      <c r="G55" s="78">
        <f>E55+F55</f>
        <v>772826276.79000008</v>
      </c>
      <c r="H55" s="77">
        <f>+H24</f>
        <v>774540386.49000001</v>
      </c>
      <c r="I55" s="77">
        <f>+I24</f>
        <v>774540386.49000001</v>
      </c>
      <c r="J55" s="79">
        <f>I55-E55</f>
        <v>759540386.49000001</v>
      </c>
    </row>
    <row r="56" spans="2:19" ht="15" thickBot="1" x14ac:dyDescent="0.25">
      <c r="B56" s="11"/>
      <c r="C56" s="12"/>
      <c r="D56" s="31"/>
      <c r="E56" s="84"/>
      <c r="F56" s="84"/>
      <c r="G56" s="84"/>
      <c r="H56" s="84"/>
      <c r="I56" s="84"/>
      <c r="J56" s="85"/>
    </row>
    <row r="57" spans="2:19" ht="15" thickBot="1" x14ac:dyDescent="0.25">
      <c r="B57" s="14"/>
      <c r="C57" s="15"/>
      <c r="D57" s="32" t="s">
        <v>20</v>
      </c>
      <c r="E57" s="86">
        <f t="shared" ref="E57:I57" si="6">E34+E48+E54</f>
        <v>1953797909.6900001</v>
      </c>
      <c r="F57" s="86">
        <f t="shared" si="6"/>
        <v>881094636.18000007</v>
      </c>
      <c r="G57" s="86">
        <f t="shared" si="6"/>
        <v>2834892545.8699999</v>
      </c>
      <c r="H57" s="86">
        <f t="shared" si="6"/>
        <v>2823384643.3500004</v>
      </c>
      <c r="I57" s="87">
        <f t="shared" si="6"/>
        <v>2827117043.1400003</v>
      </c>
      <c r="J57" s="138">
        <f>J34+J48+J54</f>
        <v>873319133.45000005</v>
      </c>
    </row>
    <row r="58" spans="2:19" ht="15" thickBot="1" x14ac:dyDescent="0.25">
      <c r="B58" s="33"/>
      <c r="C58" s="33"/>
      <c r="D58" s="33"/>
      <c r="E58" s="88"/>
      <c r="F58" s="88"/>
      <c r="G58" s="88"/>
      <c r="H58" s="126" t="s">
        <v>21</v>
      </c>
      <c r="I58" s="127"/>
      <c r="J58" s="139"/>
    </row>
    <row r="59" spans="2:19" x14ac:dyDescent="0.2">
      <c r="B59" s="137"/>
      <c r="C59" s="137"/>
      <c r="D59" s="137"/>
      <c r="E59" s="137"/>
      <c r="F59" s="137"/>
      <c r="G59" s="137"/>
      <c r="H59" s="137"/>
      <c r="I59" s="137"/>
      <c r="J59" s="137"/>
    </row>
    <row r="60" spans="2:19" x14ac:dyDescent="0.2">
      <c r="B60" s="1" t="s">
        <v>27</v>
      </c>
    </row>
    <row r="61" spans="2:19" x14ac:dyDescent="0.2">
      <c r="B61" s="134" t="s">
        <v>37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</row>
    <row r="67" spans="3:11" x14ac:dyDescent="0.2">
      <c r="H67" s="135"/>
      <c r="I67" s="135"/>
      <c r="J67" s="135"/>
    </row>
    <row r="68" spans="3:11" s="50" customFormat="1" ht="17.25" customHeight="1" x14ac:dyDescent="0.2">
      <c r="C68" s="136"/>
      <c r="D68" s="136"/>
      <c r="E68" s="136"/>
      <c r="H68" s="146"/>
      <c r="I68" s="146"/>
      <c r="J68" s="146"/>
      <c r="K68" s="51"/>
    </row>
    <row r="69" spans="3:11" s="52" customFormat="1" x14ac:dyDescent="0.2">
      <c r="C69" s="145"/>
      <c r="D69" s="145"/>
      <c r="E69" s="145"/>
      <c r="H69" s="147"/>
      <c r="I69" s="147"/>
      <c r="J69" s="147"/>
      <c r="K69" s="53"/>
    </row>
    <row r="70" spans="3:11" x14ac:dyDescent="0.2">
      <c r="D70" s="54"/>
      <c r="H70" s="147"/>
      <c r="I70" s="147"/>
      <c r="J70" s="147"/>
    </row>
    <row r="71" spans="3:11" x14ac:dyDescent="0.2">
      <c r="D71" s="54"/>
      <c r="F71" s="25"/>
      <c r="G71" s="25"/>
      <c r="H71" s="55"/>
      <c r="I71" s="56"/>
      <c r="J71" s="56"/>
    </row>
    <row r="72" spans="3:11" x14ac:dyDescent="0.2">
      <c r="D72" s="54"/>
      <c r="F72" s="25"/>
      <c r="G72" s="25"/>
      <c r="H72" s="25"/>
    </row>
    <row r="73" spans="3:11" x14ac:dyDescent="0.2">
      <c r="D73" s="54"/>
      <c r="F73" s="143"/>
      <c r="G73" s="143"/>
      <c r="H73" s="143"/>
    </row>
    <row r="74" spans="3:11" x14ac:dyDescent="0.2">
      <c r="D74" s="54"/>
      <c r="F74" s="144"/>
      <c r="G74" s="144"/>
      <c r="H74" s="144"/>
    </row>
    <row r="75" spans="3:11" x14ac:dyDescent="0.2">
      <c r="F75" s="25"/>
      <c r="G75" s="25"/>
      <c r="H75" s="25"/>
    </row>
    <row r="76" spans="3:11" x14ac:dyDescent="0.2">
      <c r="F76" s="25"/>
      <c r="G76" s="25"/>
      <c r="H76" s="25"/>
    </row>
    <row r="77" spans="3:11" x14ac:dyDescent="0.2">
      <c r="F77" s="25"/>
      <c r="G77" s="25"/>
      <c r="H77" s="25"/>
    </row>
    <row r="78" spans="3:11" x14ac:dyDescent="0.2">
      <c r="F78" s="25"/>
      <c r="G78" s="25"/>
      <c r="H78" s="25"/>
    </row>
  </sheetData>
  <mergeCells count="60">
    <mergeCell ref="F73:H73"/>
    <mergeCell ref="F74:H74"/>
    <mergeCell ref="C69:E69"/>
    <mergeCell ref="H68:J68"/>
    <mergeCell ref="H69:J70"/>
    <mergeCell ref="B61:S61"/>
    <mergeCell ref="H67:J67"/>
    <mergeCell ref="C68:E68"/>
    <mergeCell ref="B59:J59"/>
    <mergeCell ref="C46:D46"/>
    <mergeCell ref="C49:D49"/>
    <mergeCell ref="C51:D51"/>
    <mergeCell ref="C52:D52"/>
    <mergeCell ref="C55:D55"/>
    <mergeCell ref="J57:J58"/>
    <mergeCell ref="H58:I58"/>
    <mergeCell ref="B48:D48"/>
    <mergeCell ref="C45:D45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7:D37"/>
    <mergeCell ref="C38:D38"/>
    <mergeCell ref="C39:D39"/>
    <mergeCell ref="C42:D42"/>
    <mergeCell ref="C36:D36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portrait" r:id="rId1"/>
  <ignoredErrors>
    <ignoredError sqref="E17 F23 E20:F22 F24 G14 E48:I48 E55:F55 E56:J56 F52 E49:I49 F38:G38 H38:I38 F51:I51 E53:F54 E47:J47 E40:J41 J48 J55 E52 E51 J51 E38 J38 E50:J50 J49 J52 E57:J58 J53:J54 E43:J46" unlockedFormula="1"/>
    <ignoredError sqref="J17 G17:H17 G24 G20:I22 G23 I55 G53:I54 G52:I52 G55:H55" formula="1" unlockedFormula="1"/>
    <ignoredError sqref="G25:J27 H23:J23 J20:J22 H24:J24 I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analitico de Ing. CONAC</vt:lpstr>
      <vt:lpstr>'Edo. analitico de Ing. CONAC'!Área_de_impresión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Pepe</cp:lastModifiedBy>
  <cp:revision/>
  <cp:lastPrinted>2020-02-01T20:09:49Z</cp:lastPrinted>
  <dcterms:created xsi:type="dcterms:W3CDTF">2007-02-09T16:09:31Z</dcterms:created>
  <dcterms:modified xsi:type="dcterms:W3CDTF">2020-02-01T20:27:15Z</dcterms:modified>
</cp:coreProperties>
</file>