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2019\12 DICIEMBRE 2019 DEF\CONAC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35" i="2" l="1"/>
  <c r="H36" i="2" l="1"/>
  <c r="H23" i="2"/>
  <c r="H20" i="2" l="1"/>
  <c r="H21" i="2" l="1"/>
  <c r="H22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<sst xmlns="http://schemas.openxmlformats.org/spreadsheetml/2006/main" count="35" uniqueCount="34">
  <si>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</si>
  <si>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</si>
  <si>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</si>
  <si>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</si>
  <si>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</si>
  <si>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</si>
  <si>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</si>
  <si>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</si>
  <si>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</si>
  <si>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</si>
  <si>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</si>
  <si>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</si>
  <si>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</si>
  <si>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</si>
  <si>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</si>
  <si>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</si>
  <si>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</si>
  <si>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</si>
  <si>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</si>
  <si>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</si>
  <si>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</si>
  <si>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</si>
  <si>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</si>
  <si>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</si>
  <si>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</si>
  <si>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</si>
  <si>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</si>
  <si>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</si>
  <si>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</si>
  <si>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</si>
  <si>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</si>
  <si>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</si>
  <si>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(Cifras en Pesos)</t>
  </si>
  <si>
    <t>Del 1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</si>
</sst>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7743825" y="14904898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2247901</xdr:colOff>
      <xdr:row>47</xdr:row>
      <xdr:rowOff>123823</xdr:rowOff>
    </xdr:from>
    <xdr:to>
      <xdr:col>5</xdr:col>
      <xdr:colOff>923926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924301" y="14373223"/>
          <a:ext cx="23431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3</xdr:col>
      <xdr:colOff>956830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04825" y="1488757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27" zoomScaleNormal="100" zoomScaleSheetLayoutView="100" workbookViewId="0">
      <selection activeCell="E31" sqref="E31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8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3"/>
      <c r="E1" s="63"/>
      <c r="F1" s="63"/>
      <c r="G1" s="53"/>
      <c r="H1" s="53"/>
      <c r="I1" s="53"/>
      <c r="J1" s="4"/>
      <c r="K1" s="53"/>
      <c r="L1" s="53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4" t="s">
        <v>30</v>
      </c>
      <c r="E3" s="54"/>
      <c r="F3" s="54"/>
      <c r="G3" s="54"/>
      <c r="H3" s="54"/>
      <c r="I3" s="6"/>
      <c r="J3" s="6"/>
      <c r="K3" s="7"/>
      <c r="L3" s="7"/>
      <c r="M3" s="2"/>
      <c r="N3" s="2"/>
    </row>
    <row r="4" spans="2:14" x14ac:dyDescent="0.2">
      <c r="B4" s="2"/>
      <c r="C4" s="6"/>
      <c r="D4" s="55" t="s">
        <v>0</v>
      </c>
      <c r="E4" s="55"/>
      <c r="F4" s="55"/>
      <c r="G4" s="55"/>
      <c r="H4" s="55"/>
      <c r="I4" s="6"/>
      <c r="J4" s="6"/>
      <c r="K4" s="7"/>
      <c r="L4" s="7"/>
      <c r="M4" s="2"/>
      <c r="N4" s="2"/>
    </row>
    <row r="5" spans="2:14" x14ac:dyDescent="0.2">
      <c r="B5" s="2"/>
      <c r="C5" s="6"/>
      <c r="D5" s="55" t="s">
        <v>33</v>
      </c>
      <c r="E5" s="55"/>
      <c r="F5" s="55"/>
      <c r="G5" s="55"/>
      <c r="H5" s="55"/>
      <c r="I5" s="6"/>
      <c r="J5" s="6"/>
      <c r="K5" s="7"/>
      <c r="L5" s="7"/>
      <c r="M5" s="2"/>
      <c r="N5" s="2"/>
    </row>
    <row r="6" spans="2:14" x14ac:dyDescent="0.2">
      <c r="B6" s="2"/>
      <c r="C6" s="6"/>
      <c r="D6" s="55" t="s">
        <v>32</v>
      </c>
      <c r="E6" s="55"/>
      <c r="F6" s="55"/>
      <c r="G6" s="55"/>
      <c r="H6" s="55"/>
      <c r="I6" s="6"/>
      <c r="J6" s="6"/>
      <c r="K6" s="7"/>
      <c r="L6" s="7"/>
      <c r="M6" s="2"/>
      <c r="N6" s="2"/>
    </row>
    <row r="7" spans="2:14" ht="9.7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  <c r="N7" s="2"/>
    </row>
    <row r="8" spans="2:14" ht="8.2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2:14" ht="22.5" x14ac:dyDescent="0.2">
      <c r="B9" s="35"/>
      <c r="C9" s="57" t="s">
        <v>1</v>
      </c>
      <c r="D9" s="58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59"/>
      <c r="D10" s="60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61"/>
      <c r="C11" s="56"/>
      <c r="D11" s="56"/>
      <c r="E11" s="56"/>
      <c r="F11" s="56"/>
      <c r="G11" s="56"/>
      <c r="H11" s="56"/>
      <c r="I11" s="56"/>
      <c r="J11" s="62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4705175994.4399986</v>
      </c>
      <c r="F13" s="43">
        <f>F17+F30</f>
        <v>107784947547.79001</v>
      </c>
      <c r="G13" s="43">
        <f>G17+G30</f>
        <v>107227587189.48999</v>
      </c>
      <c r="H13" s="43">
        <f>H17+H30</f>
        <v>5262536352.7400112</v>
      </c>
      <c r="I13" s="43">
        <f>I17+I30</f>
        <v>557360358.30001116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8" t="s">
        <v>7</v>
      </c>
      <c r="D17" s="68"/>
      <c r="E17" s="43">
        <f>SUM(E20:E26)</f>
        <v>185634472.97999999</v>
      </c>
      <c r="F17" s="43">
        <f>SUM(F20:F26)</f>
        <v>103958507057.82001</v>
      </c>
      <c r="G17" s="43">
        <f>SUM(G20:G26)</f>
        <v>103928656950.45</v>
      </c>
      <c r="H17" s="43">
        <f>SUM(H20:H26)</f>
        <v>215484580.35001159</v>
      </c>
      <c r="I17" s="43">
        <f>SUM(I20:I26)</f>
        <v>29850107.370011594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9" t="s">
        <v>8</v>
      </c>
      <c r="D20" s="69"/>
      <c r="E20" s="47">
        <v>185633431.47</v>
      </c>
      <c r="F20" s="47">
        <v>103904805782.77</v>
      </c>
      <c r="G20" s="47">
        <v>103874956128.64999</v>
      </c>
      <c r="H20" s="48">
        <f>E20+F20-G20</f>
        <v>215483085.5900116</v>
      </c>
      <c r="I20" s="48">
        <f>H20-E20</f>
        <v>29849654.120011598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9" t="s">
        <v>9</v>
      </c>
      <c r="D21" s="69"/>
      <c r="E21" s="47">
        <v>1041.51</v>
      </c>
      <c r="F21" s="47">
        <v>53701275.049999997</v>
      </c>
      <c r="G21" s="47">
        <v>53700821.799999997</v>
      </c>
      <c r="H21" s="48">
        <f t="shared" ref="H21:H26" si="0">E21+F21-G21</f>
        <v>1494.7599999979138</v>
      </c>
      <c r="I21" s="48">
        <f t="shared" ref="I21:I26" si="1">H21-E21</f>
        <v>453.24999999791385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9" t="s">
        <v>10</v>
      </c>
      <c r="D22" s="69"/>
      <c r="E22" s="47">
        <v>0</v>
      </c>
      <c r="F22" s="47">
        <v>0</v>
      </c>
      <c r="G22" s="47">
        <v>0</v>
      </c>
      <c r="H22" s="48">
        <f t="shared" si="0"/>
        <v>0</v>
      </c>
      <c r="I22" s="48">
        <f t="shared" si="1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9" t="s">
        <v>11</v>
      </c>
      <c r="D23" s="69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1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9" t="s">
        <v>13</v>
      </c>
      <c r="D24" s="69"/>
      <c r="E24" s="47">
        <v>0</v>
      </c>
      <c r="F24" s="47">
        <v>0</v>
      </c>
      <c r="G24" s="47">
        <v>0</v>
      </c>
      <c r="H24" s="48">
        <f t="shared" si="0"/>
        <v>0</v>
      </c>
      <c r="I24" s="48">
        <f t="shared" si="1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9" t="s">
        <v>14</v>
      </c>
      <c r="D25" s="69"/>
      <c r="E25" s="47">
        <v>0</v>
      </c>
      <c r="F25" s="47">
        <v>0</v>
      </c>
      <c r="G25" s="47">
        <v>0</v>
      </c>
      <c r="H25" s="48">
        <f t="shared" si="0"/>
        <v>0</v>
      </c>
      <c r="I25" s="48">
        <f t="shared" si="1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9" t="s">
        <v>15</v>
      </c>
      <c r="D26" s="69"/>
      <c r="E26" s="47">
        <v>0</v>
      </c>
      <c r="F26" s="47">
        <v>0</v>
      </c>
      <c r="G26" s="47">
        <v>0</v>
      </c>
      <c r="H26" s="48">
        <f t="shared" si="0"/>
        <v>0</v>
      </c>
      <c r="I26" s="48">
        <f t="shared" si="1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8" t="s">
        <v>16</v>
      </c>
      <c r="D30" s="68"/>
      <c r="E30" s="43">
        <f>SUM(E33:E41)</f>
        <v>4519541521.4599991</v>
      </c>
      <c r="F30" s="43">
        <f>SUM(F33:F41)</f>
        <v>3826440489.9700003</v>
      </c>
      <c r="G30" s="43">
        <f>SUM(G33:G41)</f>
        <v>3298930239.04</v>
      </c>
      <c r="H30" s="43">
        <f>SUM(H33:H41)</f>
        <v>5047051772.3899994</v>
      </c>
      <c r="I30" s="43">
        <f>SUM(I33:I41)</f>
        <v>527510250.92999953</v>
      </c>
      <c r="J30" s="28"/>
    </row>
    <row r="31" spans="2:15" ht="21" customHeight="1" x14ac:dyDescent="0.2">
      <c r="B31" s="27"/>
      <c r="C31" s="32"/>
      <c r="D31" s="32"/>
      <c r="E31" s="43"/>
      <c r="F31" s="43"/>
      <c r="G31" s="43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69" t="s">
        <v>17</v>
      </c>
      <c r="D33" s="69"/>
      <c r="E33" s="47">
        <v>4342607396.5100002</v>
      </c>
      <c r="F33" s="47">
        <v>3781260945.6500001</v>
      </c>
      <c r="G33" s="47">
        <v>3251369472.4200001</v>
      </c>
      <c r="H33" s="48">
        <f>E33+F33-G33</f>
        <v>4872498869.7399998</v>
      </c>
      <c r="I33" s="48">
        <f>H33-E33</f>
        <v>529891473.22999954</v>
      </c>
      <c r="J33" s="13"/>
    </row>
    <row r="34" spans="2:18" ht="35.25" customHeight="1" x14ac:dyDescent="0.2">
      <c r="B34" s="12"/>
      <c r="C34" s="69" t="s">
        <v>18</v>
      </c>
      <c r="D34" s="69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69" t="s">
        <v>19</v>
      </c>
      <c r="D35" s="69"/>
      <c r="E35" s="51">
        <v>86325735.189999998</v>
      </c>
      <c r="F35" s="51">
        <v>31131951.48</v>
      </c>
      <c r="G35" s="51">
        <v>31131951.48</v>
      </c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69" t="s">
        <v>20</v>
      </c>
      <c r="D36" s="69"/>
      <c r="E36" s="51">
        <v>216972841.90000001</v>
      </c>
      <c r="F36" s="51">
        <v>12721346.73</v>
      </c>
      <c r="G36" s="51">
        <v>1410968.21</v>
      </c>
      <c r="H36" s="52">
        <f t="shared" si="2"/>
        <v>228283220.41999999</v>
      </c>
      <c r="I36" s="48">
        <f t="shared" si="3"/>
        <v>11310378.519999981</v>
      </c>
      <c r="J36" s="13"/>
    </row>
    <row r="37" spans="2:18" ht="35.25" customHeight="1" x14ac:dyDescent="0.2">
      <c r="B37" s="12"/>
      <c r="C37" s="69" t="s">
        <v>21</v>
      </c>
      <c r="D37" s="69"/>
      <c r="E37" s="47">
        <v>0</v>
      </c>
      <c r="F37" s="47"/>
      <c r="G37" s="47"/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69" t="s">
        <v>22</v>
      </c>
      <c r="D38" s="69"/>
      <c r="E38" s="47">
        <v>-126444291.14</v>
      </c>
      <c r="F38" s="47">
        <v>1326246.1100000001</v>
      </c>
      <c r="G38" s="47">
        <v>14999846.93</v>
      </c>
      <c r="H38" s="48">
        <f t="shared" si="2"/>
        <v>-140117891.96000001</v>
      </c>
      <c r="I38" s="48">
        <f t="shared" si="3"/>
        <v>-13673600.820000008</v>
      </c>
      <c r="J38" s="13"/>
    </row>
    <row r="39" spans="2:18" ht="35.25" customHeight="1" x14ac:dyDescent="0.2">
      <c r="B39" s="12"/>
      <c r="C39" s="69" t="s">
        <v>23</v>
      </c>
      <c r="D39" s="69"/>
      <c r="E39" s="47">
        <v>79839</v>
      </c>
      <c r="F39" s="47">
        <v>0</v>
      </c>
      <c r="G39" s="47">
        <v>18000</v>
      </c>
      <c r="H39" s="48">
        <f t="shared" si="2"/>
        <v>61839</v>
      </c>
      <c r="I39" s="48">
        <f t="shared" si="3"/>
        <v>-18000</v>
      </c>
      <c r="J39" s="13"/>
    </row>
    <row r="40" spans="2:18" ht="35.25" customHeight="1" x14ac:dyDescent="0.2">
      <c r="B40" s="12"/>
      <c r="C40" s="69" t="s">
        <v>24</v>
      </c>
      <c r="D40" s="69"/>
      <c r="E40" s="47">
        <v>0</v>
      </c>
      <c r="F40" s="47">
        <v>0</v>
      </c>
      <c r="G40" s="47">
        <v>0</v>
      </c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69" t="s">
        <v>25</v>
      </c>
      <c r="D41" s="69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72"/>
      <c r="D43" s="72"/>
      <c r="E43" s="10"/>
      <c r="F43" s="10"/>
      <c r="G43" s="10"/>
      <c r="H43" s="10"/>
      <c r="I43" s="10"/>
      <c r="J43" s="11"/>
    </row>
    <row r="44" spans="2:18" x14ac:dyDescent="0.2">
      <c r="B44" s="73"/>
      <c r="C44" s="74"/>
      <c r="D44" s="74"/>
      <c r="E44" s="74"/>
      <c r="F44" s="74"/>
      <c r="G44" s="74"/>
      <c r="H44" s="74"/>
      <c r="I44" s="74"/>
      <c r="J44" s="75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76" t="s">
        <v>29</v>
      </c>
      <c r="D46" s="76"/>
      <c r="E46" s="76"/>
      <c r="F46" s="76"/>
      <c r="G46" s="76"/>
      <c r="H46" s="76"/>
      <c r="I46" s="76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7"/>
      <c r="D52" s="77"/>
      <c r="E52" s="19"/>
      <c r="F52" s="70"/>
      <c r="G52" s="70"/>
      <c r="H52" s="70"/>
      <c r="I52" s="70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8"/>
      <c r="D55" s="78"/>
      <c r="E55" s="21"/>
      <c r="F55" s="78"/>
      <c r="G55" s="78"/>
      <c r="H55" s="78"/>
      <c r="I55" s="78"/>
      <c r="J55" s="22"/>
      <c r="K55" s="2"/>
      <c r="Q55" s="2"/>
      <c r="R55" s="2"/>
    </row>
    <row r="56" spans="2:18" x14ac:dyDescent="0.2">
      <c r="B56" s="2"/>
      <c r="C56" s="71"/>
      <c r="D56" s="71"/>
      <c r="E56" s="23"/>
      <c r="F56" s="71"/>
      <c r="G56" s="71"/>
      <c r="H56" s="71"/>
      <c r="I56" s="71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:I32 E13:I14 E17:I17 E29:I29 H39:I39 G37:I37 H19:I19 I20 H41:I41 H40:I40 I23 H21:I21 H24:I24 H25:I25 H26:I26 H33:I33 H36:I36 H38:I38 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2018-12-12T16:49:16Z</cp:lastPrinted>
  <dcterms:created xsi:type="dcterms:W3CDTF">2014-09-29T18:59:31Z</dcterms:created>
  <dcterms:modified xsi:type="dcterms:W3CDTF">2020-01-22T23:10:49Z</dcterms:modified>
</cp:coreProperties>
</file>