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rge\Documents\AGS IFREM 2019\OBLIGACIONES DE INICIO 2019\"/>
    </mc:Choice>
  </mc:AlternateContent>
  <bookViews>
    <workbookView xWindow="0" yWindow="0" windowWidth="15180" windowHeight="11055"/>
  </bookViews>
  <sheets>
    <sheet name="Calendario 2019" sheetId="2" r:id="rId1"/>
    <sheet name="Calendario 2018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7" i="2" l="1"/>
  <c r="E36" i="2"/>
  <c r="O36" i="2"/>
  <c r="D36" i="2"/>
  <c r="F36" i="2"/>
  <c r="G36" i="2"/>
  <c r="H36" i="2"/>
  <c r="I36" i="2"/>
  <c r="J36" i="2"/>
  <c r="K36" i="2"/>
  <c r="L36" i="2"/>
  <c r="M36" i="2"/>
  <c r="N36" i="2"/>
  <c r="C36" i="2"/>
  <c r="D60" i="2" l="1"/>
  <c r="E40" i="2"/>
  <c r="J40" i="2"/>
  <c r="C29" i="2" l="1"/>
  <c r="C61" i="2"/>
  <c r="C59" i="2" s="1"/>
  <c r="C57" i="2"/>
  <c r="C56" i="2"/>
  <c r="C54" i="2"/>
  <c r="C53" i="2"/>
  <c r="O52" i="2"/>
  <c r="N52" i="2"/>
  <c r="M52" i="2"/>
  <c r="L52" i="2"/>
  <c r="K52" i="2"/>
  <c r="J52" i="2"/>
  <c r="I52" i="2"/>
  <c r="H52" i="2"/>
  <c r="G52" i="2"/>
  <c r="F52" i="2"/>
  <c r="E52" i="2"/>
  <c r="D52" i="2"/>
  <c r="C51" i="2"/>
  <c r="C50" i="2"/>
  <c r="C49" i="2"/>
  <c r="C48" i="2"/>
  <c r="C47" i="2"/>
  <c r="C46" i="2"/>
  <c r="C45" i="2"/>
  <c r="C44" i="2" s="1"/>
  <c r="C43" i="2"/>
  <c r="C42" i="2"/>
  <c r="F40" i="2"/>
  <c r="D40" i="2"/>
  <c r="O40" i="2"/>
  <c r="N40" i="2"/>
  <c r="M40" i="2"/>
  <c r="L40" i="2"/>
  <c r="K40" i="2"/>
  <c r="I40" i="2"/>
  <c r="H40" i="2"/>
  <c r="G40" i="2"/>
  <c r="C40" i="2"/>
  <c r="C39" i="2"/>
  <c r="C34" i="2"/>
  <c r="C33" i="2"/>
  <c r="C31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8" i="2"/>
  <c r="C27" i="2"/>
  <c r="C26" i="2"/>
  <c r="C25" i="2"/>
  <c r="C24" i="2"/>
  <c r="C23" i="2"/>
  <c r="C22" i="2"/>
  <c r="C21" i="2"/>
  <c r="C20" i="2" s="1"/>
  <c r="C19" i="2"/>
  <c r="C18" i="2"/>
  <c r="C17" i="2"/>
  <c r="C16" i="2"/>
  <c r="C15" i="2"/>
  <c r="C13" i="2"/>
  <c r="C12" i="2"/>
  <c r="C11" i="2"/>
  <c r="C10" i="2" s="1"/>
  <c r="L9" i="2" l="1"/>
  <c r="H9" i="2"/>
  <c r="M9" i="2"/>
  <c r="F9" i="2"/>
  <c r="G9" i="2"/>
  <c r="C52" i="2"/>
  <c r="C9" i="2" s="1"/>
  <c r="I9" i="2"/>
  <c r="E9" i="2"/>
  <c r="O9" i="2"/>
  <c r="N9" i="2"/>
  <c r="K9" i="2"/>
  <c r="J9" i="2"/>
  <c r="D9" i="2"/>
  <c r="C61" i="1"/>
  <c r="C60" i="1"/>
  <c r="C59" i="1" s="1"/>
  <c r="C58" i="1"/>
  <c r="C57" i="1"/>
  <c r="C56" i="1"/>
  <c r="C54" i="1"/>
  <c r="C53" i="1"/>
  <c r="C52" i="1" s="1"/>
  <c r="O52" i="1"/>
  <c r="N52" i="1"/>
  <c r="M52" i="1"/>
  <c r="L52" i="1"/>
  <c r="K52" i="1"/>
  <c r="J52" i="1"/>
  <c r="I52" i="1"/>
  <c r="H52" i="1"/>
  <c r="G52" i="1"/>
  <c r="F52" i="1"/>
  <c r="E52" i="1"/>
  <c r="D52" i="1"/>
  <c r="C51" i="1"/>
  <c r="C50" i="1"/>
  <c r="C49" i="1"/>
  <c r="C48" i="1"/>
  <c r="C47" i="1"/>
  <c r="C46" i="1"/>
  <c r="C44" i="1" s="1"/>
  <c r="C45" i="1"/>
  <c r="C43" i="1"/>
  <c r="C42" i="1"/>
  <c r="F41" i="1"/>
  <c r="F40" i="1" s="1"/>
  <c r="F9" i="1" s="1"/>
  <c r="D41" i="1"/>
  <c r="C41" i="1"/>
  <c r="C40" i="1" s="1"/>
  <c r="O40" i="1"/>
  <c r="N40" i="1"/>
  <c r="M40" i="1"/>
  <c r="L40" i="1"/>
  <c r="K40" i="1"/>
  <c r="J40" i="1"/>
  <c r="J9" i="1" s="1"/>
  <c r="I40" i="1"/>
  <c r="H40" i="1"/>
  <c r="G40" i="1"/>
  <c r="E40" i="1"/>
  <c r="D40" i="1"/>
  <c r="C39" i="1"/>
  <c r="C38" i="1"/>
  <c r="C37" i="1"/>
  <c r="C36" i="1" s="1"/>
  <c r="C34" i="1"/>
  <c r="C33" i="1"/>
  <c r="C31" i="1"/>
  <c r="C30" i="1"/>
  <c r="C29" i="1" s="1"/>
  <c r="O29" i="1"/>
  <c r="O9" i="1" s="1"/>
  <c r="N29" i="1"/>
  <c r="M29" i="1"/>
  <c r="M9" i="1" s="1"/>
  <c r="L29" i="1"/>
  <c r="K29" i="1"/>
  <c r="J29" i="1"/>
  <c r="I29" i="1"/>
  <c r="I9" i="1" s="1"/>
  <c r="H29" i="1"/>
  <c r="G29" i="1"/>
  <c r="G9" i="1" s="1"/>
  <c r="F29" i="1"/>
  <c r="E29" i="1"/>
  <c r="E9" i="1" s="1"/>
  <c r="D29" i="1"/>
  <c r="C28" i="1"/>
  <c r="C27" i="1"/>
  <c r="C26" i="1" s="1"/>
  <c r="C25" i="1"/>
  <c r="C24" i="1"/>
  <c r="C23" i="1"/>
  <c r="C22" i="1"/>
  <c r="C21" i="1"/>
  <c r="C20" i="1" s="1"/>
  <c r="C19" i="1"/>
  <c r="C18" i="1"/>
  <c r="C17" i="1"/>
  <c r="C16" i="1"/>
  <c r="C15" i="1"/>
  <c r="C10" i="1" s="1"/>
  <c r="C13" i="1"/>
  <c r="C12" i="1"/>
  <c r="C11" i="1"/>
  <c r="N9" i="1"/>
  <c r="L9" i="1"/>
  <c r="K9" i="1"/>
  <c r="H9" i="1"/>
  <c r="D9" i="1"/>
  <c r="C9" i="1" l="1"/>
</calcChain>
</file>

<file path=xl/sharedStrings.xml><?xml version="1.0" encoding="utf-8"?>
<sst xmlns="http://schemas.openxmlformats.org/spreadsheetml/2006/main" count="139" uniqueCount="69">
  <si>
    <t>Instituto de la Función Registral del Estado de México</t>
  </si>
  <si>
    <t>Estructura del Calendario de Ingresos base mensual del Ejercicio Fiscal 2018</t>
  </si>
  <si>
    <t>(Miles de Pesos)</t>
  </si>
  <si>
    <t>Concepto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</si>
  <si>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</si>
  <si>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</si>
  <si>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</si>
  <si>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</si>
  <si>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</si>
  <si>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</si>
  <si>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</si>
  <si>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</si>
  <si>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</si>
  <si>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</si>
  <si>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</si>
  <si>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</si>
  <si>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</si>
  <si>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 o t a 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</si>
  <si>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</si>
  <si>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</si>
  <si>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</si>
  <si>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</si>
  <si>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</si>
  <si>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</si>
  <si>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</si>
  <si>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</si>
  <si>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</si>
  <si>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</si>
  <si>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</si>
  <si>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</si>
  <si>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</si>
  <si>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</si>
  <si>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</si>
  <si>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</si>
  <si>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</si>
  <si>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</si>
  <si>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</si>
  <si>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</si>
  <si>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</si>
  <si>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</si>
  <si>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</si>
  <si>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</si>
  <si>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</si>
  <si>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</si>
  <si>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</si>
  <si>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</si>
  <si>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</si>
  <si>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</si>
  <si>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</si>
  <si>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</si>
  <si>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</si>
  <si>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</si>
  <si>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</si>
  <si>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</si>
  <si>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</si>
  <si>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</si>
  <si>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</si>
  <si>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</si>
  <si>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</si>
  <si>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</si>
  <si>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</si>
  <si>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</si>
  <si>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</si>
  <si>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</si>
  <si>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</si>
  <si>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</si>
  <si>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</si>
  <si>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</si>
  <si>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Estructura del Calendario de Ingresos base mensual del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</si>
</sst>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##,###.0"/>
    <numFmt numFmtId="165" formatCode="###,###.0,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Gotham Book"/>
    </font>
    <font>
      <sz val="9"/>
      <color theme="1"/>
      <name val="Gotham Book"/>
    </font>
    <font>
      <b/>
      <sz val="9"/>
      <color rgb="FF000000"/>
      <name val="Gotham Book"/>
    </font>
    <font>
      <sz val="9"/>
      <color rgb="FF00000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164" fontId="0" fillId="0" borderId="0" xfId="0" applyNumberFormat="1"/>
    <xf numFmtId="164" fontId="2" fillId="0" borderId="4" xfId="2" applyNumberFormat="1" applyFont="1" applyFill="1" applyBorder="1" applyAlignment="1" applyProtection="1">
      <alignment horizontal="center"/>
      <protection locked="0"/>
    </xf>
    <xf numFmtId="164" fontId="2" fillId="0" borderId="0" xfId="2" applyNumberFormat="1" applyFont="1" applyFill="1" applyBorder="1" applyAlignment="1" applyProtection="1">
      <alignment horizontal="center"/>
      <protection locked="0"/>
    </xf>
    <xf numFmtId="164" fontId="2" fillId="0" borderId="5" xfId="2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/>
    <xf numFmtId="164" fontId="2" fillId="0" borderId="9" xfId="2" applyNumberFormat="1" applyFont="1" applyFill="1" applyBorder="1" applyAlignment="1" applyProtection="1">
      <alignment horizontal="center" vertical="center"/>
    </xf>
    <xf numFmtId="165" fontId="2" fillId="0" borderId="5" xfId="1" applyNumberFormat="1" applyFont="1" applyFill="1" applyBorder="1" applyAlignment="1" applyProtection="1">
      <alignment horizontal="center" vertical="center"/>
    </xf>
    <xf numFmtId="165" fontId="4" fillId="0" borderId="3" xfId="1" applyNumberFormat="1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vertical="center" wrapText="1"/>
    </xf>
    <xf numFmtId="165" fontId="5" fillId="0" borderId="5" xfId="1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5" fontId="5" fillId="0" borderId="5" xfId="1" applyNumberFormat="1" applyFont="1" applyBorder="1" applyAlignment="1">
      <alignment horizontal="left" vertical="center" wrapText="1"/>
    </xf>
    <xf numFmtId="165" fontId="4" fillId="0" borderId="5" xfId="1" applyNumberFormat="1" applyFont="1" applyBorder="1" applyAlignment="1">
      <alignment vertical="center" wrapText="1"/>
    </xf>
    <xf numFmtId="165" fontId="4" fillId="0" borderId="5" xfId="1" applyNumberFormat="1" applyFont="1" applyBorder="1" applyAlignment="1">
      <alignment horizontal="left" vertical="center" wrapText="1"/>
    </xf>
    <xf numFmtId="164" fontId="4" fillId="0" borderId="6" xfId="0" applyNumberFormat="1" applyFont="1" applyBorder="1" applyAlignment="1">
      <alignment vertical="center" wrapText="1"/>
    </xf>
    <xf numFmtId="164" fontId="5" fillId="0" borderId="8" xfId="0" applyNumberFormat="1" applyFont="1" applyBorder="1" applyAlignment="1">
      <alignment vertical="center" wrapText="1"/>
    </xf>
    <xf numFmtId="165" fontId="5" fillId="0" borderId="8" xfId="1" applyNumberFormat="1" applyFont="1" applyBorder="1" applyAlignment="1">
      <alignment horizontal="left" vertical="center" wrapText="1"/>
    </xf>
    <xf numFmtId="164" fontId="0" fillId="0" borderId="0" xfId="1" applyNumberFormat="1" applyFont="1"/>
    <xf numFmtId="164" fontId="3" fillId="0" borderId="0" xfId="0" applyNumberFormat="1" applyFont="1"/>
    <xf numFmtId="164" fontId="3" fillId="2" borderId="0" xfId="1" applyNumberFormat="1" applyFont="1" applyFill="1" applyBorder="1" applyAlignment="1" applyProtection="1">
      <alignment horizontal="right" vertical="top" wrapText="1"/>
      <protection locked="0"/>
    </xf>
    <xf numFmtId="164" fontId="2" fillId="0" borderId="4" xfId="2" applyNumberFormat="1" applyFont="1" applyFill="1" applyBorder="1" applyAlignment="1" applyProtection="1">
      <alignment horizontal="center"/>
      <protection locked="0"/>
    </xf>
    <xf numFmtId="164" fontId="2" fillId="0" borderId="0" xfId="2" applyNumberFormat="1" applyFont="1" applyFill="1" applyBorder="1" applyAlignment="1" applyProtection="1">
      <alignment horizontal="center"/>
      <protection locked="0"/>
    </xf>
    <xf numFmtId="4" fontId="0" fillId="0" borderId="0" xfId="0" applyNumberFormat="1"/>
    <xf numFmtId="4" fontId="2" fillId="0" borderId="0" xfId="2" applyNumberFormat="1" applyFont="1" applyFill="1" applyBorder="1" applyAlignment="1" applyProtection="1">
      <alignment horizontal="center"/>
      <protection locked="0"/>
    </xf>
    <xf numFmtId="4" fontId="2" fillId="0" borderId="5" xfId="2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/>
    <xf numFmtId="4" fontId="2" fillId="0" borderId="9" xfId="2" applyNumberFormat="1" applyFont="1" applyFill="1" applyBorder="1" applyAlignment="1" applyProtection="1">
      <alignment horizontal="center" vertical="center"/>
    </xf>
    <xf numFmtId="4" fontId="2" fillId="0" borderId="5" xfId="1" applyNumberFormat="1" applyFont="1" applyFill="1" applyBorder="1" applyAlignment="1" applyProtection="1">
      <alignment horizontal="center" vertical="center"/>
    </xf>
    <xf numFmtId="4" fontId="4" fillId="0" borderId="3" xfId="1" applyNumberFormat="1" applyFont="1" applyBorder="1" applyAlignment="1">
      <alignment horizontal="left" vertical="center" wrapText="1"/>
    </xf>
    <xf numFmtId="4" fontId="5" fillId="0" borderId="5" xfId="1" applyNumberFormat="1" applyFont="1" applyBorder="1" applyAlignment="1">
      <alignment vertical="center" wrapText="1"/>
    </xf>
    <xf numFmtId="4" fontId="5" fillId="0" borderId="5" xfId="1" applyNumberFormat="1" applyFont="1" applyBorder="1" applyAlignment="1">
      <alignment horizontal="left" vertical="center" wrapText="1"/>
    </xf>
    <xf numFmtId="4" fontId="4" fillId="0" borderId="5" xfId="1" applyNumberFormat="1" applyFont="1" applyBorder="1" applyAlignment="1">
      <alignment vertical="center" wrapText="1"/>
    </xf>
    <xf numFmtId="4" fontId="4" fillId="0" borderId="5" xfId="1" applyNumberFormat="1" applyFont="1" applyBorder="1" applyAlignment="1">
      <alignment horizontal="left" vertical="center" wrapText="1"/>
    </xf>
    <xf numFmtId="4" fontId="5" fillId="0" borderId="8" xfId="1" applyNumberFormat="1" applyFont="1" applyBorder="1" applyAlignment="1">
      <alignment horizontal="left" vertical="center" wrapText="1"/>
    </xf>
    <xf numFmtId="4" fontId="0" fillId="0" borderId="0" xfId="1" applyNumberFormat="1" applyFont="1"/>
    <xf numFmtId="4" fontId="3" fillId="2" borderId="0" xfId="1" applyNumberFormat="1" applyFont="1" applyFill="1" applyBorder="1" applyAlignment="1" applyProtection="1">
      <alignment horizontal="right" vertical="top" wrapText="1"/>
      <protection locked="0"/>
    </xf>
    <xf numFmtId="4" fontId="5" fillId="0" borderId="5" xfId="1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164" fontId="2" fillId="0" borderId="4" xfId="2" applyNumberFormat="1" applyFont="1" applyFill="1" applyBorder="1" applyAlignment="1" applyProtection="1">
      <alignment horizontal="center" vertical="center"/>
    </xf>
    <xf numFmtId="164" fontId="2" fillId="0" borderId="5" xfId="2" applyNumberFormat="1" applyFont="1" applyFill="1" applyBorder="1" applyAlignment="1" applyProtection="1">
      <alignment horizontal="center" vertical="center"/>
    </xf>
    <xf numFmtId="164" fontId="2" fillId="0" borderId="1" xfId="2" applyNumberFormat="1" applyFont="1" applyFill="1" applyBorder="1" applyAlignment="1" applyProtection="1">
      <alignment horizontal="center"/>
    </xf>
    <xf numFmtId="164" fontId="2" fillId="0" borderId="2" xfId="2" applyNumberFormat="1" applyFont="1" applyFill="1" applyBorder="1" applyAlignment="1" applyProtection="1">
      <alignment horizontal="center"/>
    </xf>
    <xf numFmtId="164" fontId="2" fillId="0" borderId="3" xfId="2" applyNumberFormat="1" applyFont="1" applyFill="1" applyBorder="1" applyAlignment="1" applyProtection="1">
      <alignment horizontal="center"/>
    </xf>
    <xf numFmtId="164" fontId="2" fillId="0" borderId="4" xfId="2" applyNumberFormat="1" applyFont="1" applyFill="1" applyBorder="1" applyAlignment="1" applyProtection="1">
      <alignment horizontal="center"/>
      <protection locked="0"/>
    </xf>
    <xf numFmtId="164" fontId="2" fillId="0" borderId="0" xfId="2" applyNumberFormat="1" applyFont="1" applyFill="1" applyBorder="1" applyAlignment="1" applyProtection="1">
      <alignment horizontal="center"/>
      <protection locked="0"/>
    </xf>
    <xf numFmtId="164" fontId="2" fillId="0" borderId="5" xfId="2" applyNumberFormat="1" applyFont="1" applyFill="1" applyBorder="1" applyAlignment="1" applyProtection="1">
      <alignment horizontal="center"/>
      <protection locked="0"/>
    </xf>
    <xf numFmtId="164" fontId="2" fillId="0" borderId="4" xfId="2" applyNumberFormat="1" applyFont="1" applyFill="1" applyBorder="1" applyAlignment="1" applyProtection="1">
      <alignment horizontal="center"/>
    </xf>
    <xf numFmtId="164" fontId="2" fillId="0" borderId="0" xfId="2" applyNumberFormat="1" applyFont="1" applyFill="1" applyBorder="1" applyAlignment="1" applyProtection="1">
      <alignment horizontal="center"/>
    </xf>
    <xf numFmtId="164" fontId="2" fillId="0" borderId="5" xfId="2" applyNumberFormat="1" applyFont="1" applyFill="1" applyBorder="1" applyAlignment="1" applyProtection="1">
      <alignment horizontal="center"/>
    </xf>
    <xf numFmtId="164" fontId="2" fillId="0" borderId="6" xfId="2" applyNumberFormat="1" applyFont="1" applyFill="1" applyBorder="1" applyAlignment="1" applyProtection="1">
      <alignment horizontal="center"/>
    </xf>
    <xf numFmtId="164" fontId="2" fillId="0" borderId="7" xfId="2" applyNumberFormat="1" applyFont="1" applyFill="1" applyBorder="1" applyAlignment="1" applyProtection="1">
      <alignment horizontal="center"/>
    </xf>
    <xf numFmtId="164" fontId="2" fillId="0" borderId="8" xfId="2" applyNumberFormat="1" applyFont="1" applyFill="1" applyBorder="1" applyAlignment="1" applyProtection="1">
      <alignment horizontal="center"/>
    </xf>
    <xf numFmtId="164" fontId="2" fillId="0" borderId="1" xfId="2" applyNumberFormat="1" applyFont="1" applyFill="1" applyBorder="1" applyAlignment="1" applyProtection="1">
      <alignment horizontal="center" vertical="center" wrapText="1"/>
    </xf>
    <xf numFmtId="164" fontId="2" fillId="0" borderId="3" xfId="2" applyNumberFormat="1" applyFont="1" applyFill="1" applyBorder="1" applyAlignment="1" applyProtection="1">
      <alignment horizontal="center" vertical="center"/>
    </xf>
    <xf numFmtId="4" fontId="0" fillId="0" borderId="0" xfId="0" applyNumberFormat="1" applyAlignment="1">
      <alignment horizontal="right"/>
    </xf>
    <xf numFmtId="4" fontId="2" fillId="0" borderId="0" xfId="2" applyNumberFormat="1" applyFont="1" applyFill="1" applyBorder="1" applyAlignment="1" applyProtection="1">
      <alignment horizontal="right"/>
      <protection locked="0"/>
    </xf>
    <xf numFmtId="4" fontId="3" fillId="0" borderId="0" xfId="0" applyNumberFormat="1" applyFont="1" applyFill="1" applyAlignment="1">
      <alignment horizontal="right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4" fillId="0" borderId="3" xfId="1" applyNumberFormat="1" applyFont="1" applyBorder="1" applyAlignment="1">
      <alignment horizontal="right" vertical="center" wrapText="1"/>
    </xf>
    <xf numFmtId="4" fontId="4" fillId="0" borderId="5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0" fillId="0" borderId="0" xfId="1" applyNumberFormat="1" applyFont="1" applyAlignment="1">
      <alignment horizontal="right"/>
    </xf>
    <xf numFmtId="4" fontId="3" fillId="0" borderId="0" xfId="0" applyNumberFormat="1" applyFont="1" applyAlignment="1">
      <alignment horizontal="right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1733550</xdr:colOff>
      <xdr:row>64</xdr:row>
      <xdr:rowOff>9524</xdr:rowOff>
    </xdr:from>
    <xdr:to>
      <xdr:col>2</xdr:col>
      <xdr:colOff>673575</xdr:colOff>
      <xdr:row>69</xdr:row>
      <xdr:rowOff>152399</xdr:rowOff>
    </xdr:to>
    <xdr:sp macro="" textlink="">
      <xdr:nvSpPr>
        <xdr:cNvPr id="2" name="CuadroTexto 1"/>
        <xdr:cNvSpPr txBox="1"/>
      </xdr:nvSpPr>
      <xdr:spPr>
        <a:xfrm>
          <a:off x="2514600" y="13782674"/>
          <a:ext cx="2988150" cy="1095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M.</a:t>
          </a:r>
          <a:r>
            <a:rPr lang="es-MX" sz="1100" b="1" baseline="0"/>
            <a:t> en D. Tania Lorena Lugo Paz</a:t>
          </a:r>
        </a:p>
        <a:p>
          <a:pPr algn="ctr"/>
          <a:r>
            <a:rPr lang="es-MX" sz="1100" b="1" baseline="0"/>
            <a:t>Directora General</a:t>
          </a:r>
          <a:endParaRPr lang="es-MX" sz="1100" b="1"/>
        </a:p>
      </xdr:txBody>
    </xdr:sp>
    <xdr:clientData/>
  </xdr:twoCellAnchor>
  <xdr:twoCellAnchor>
    <xdr:from>
      <xdr:col>4</xdr:col>
      <xdr:colOff>561976</xdr:colOff>
      <xdr:row>63</xdr:row>
      <xdr:rowOff>180975</xdr:rowOff>
    </xdr:from>
    <xdr:to>
      <xdr:col>7</xdr:col>
      <xdr:colOff>683101</xdr:colOff>
      <xdr:row>69</xdr:row>
      <xdr:rowOff>171450</xdr:rowOff>
    </xdr:to>
    <xdr:sp macro="" textlink="">
      <xdr:nvSpPr>
        <xdr:cNvPr id="3" name="CuadroTexto 2"/>
        <xdr:cNvSpPr txBox="1"/>
      </xdr:nvSpPr>
      <xdr:spPr>
        <a:xfrm>
          <a:off x="7800976" y="13763625"/>
          <a:ext cx="3426300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Lic. Patricia Herrera Vallejo</a:t>
          </a:r>
          <a:endParaRPr lang="es-MX" sz="1100" b="1" baseline="0"/>
        </a:p>
        <a:p>
          <a:pPr algn="ctr"/>
          <a:r>
            <a:rPr lang="es-MX" sz="1100" b="1" baseline="0"/>
            <a:t>Directora de Administración y Finanzas</a:t>
          </a:r>
          <a:endParaRPr lang="es-MX" sz="1100" b="1"/>
        </a:p>
      </xdr:txBody>
    </xdr:sp>
    <xdr:clientData/>
  </xdr:twoCellAnchor>
  <xdr:twoCellAnchor>
    <xdr:from>
      <xdr:col>9</xdr:col>
      <xdr:colOff>504824</xdr:colOff>
      <xdr:row>64</xdr:row>
      <xdr:rowOff>19050</xdr:rowOff>
    </xdr:from>
    <xdr:to>
      <xdr:col>12</xdr:col>
      <xdr:colOff>873599</xdr:colOff>
      <xdr:row>69</xdr:row>
      <xdr:rowOff>161925</xdr:rowOff>
    </xdr:to>
    <xdr:sp macro="" textlink="">
      <xdr:nvSpPr>
        <xdr:cNvPr id="4" name="CuadroTexto 3"/>
        <xdr:cNvSpPr txBox="1"/>
      </xdr:nvSpPr>
      <xdr:spPr>
        <a:xfrm>
          <a:off x="13011149" y="13792200"/>
          <a:ext cx="3312000" cy="1095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Lic. Antonio Hernández Tenorio</a:t>
          </a:r>
          <a:endParaRPr lang="es-MX" sz="1100" b="1" baseline="0"/>
        </a:p>
        <a:p>
          <a:pPr algn="ctr"/>
          <a:r>
            <a:rPr lang="es-MX" sz="1100" b="1" baseline="0"/>
            <a:t>Subdirector de Finanzas</a:t>
          </a:r>
          <a:endParaRPr lang="es-MX" sz="1100" b="1"/>
        </a:p>
      </xdr:txBody>
    </xdr:sp>
    <xdr:clientData/>
  </xdr:twoCellAnchor>
  <xdr:twoCellAnchor editAs="oneCell">
    <xdr:from>
      <xdr:col>1</xdr:col>
      <xdr:colOff>28575</xdr:colOff>
      <xdr:row>1</xdr:row>
      <xdr:rowOff>85725</xdr:rowOff>
    </xdr:from>
    <xdr:to>
      <xdr:col>1</xdr:col>
      <xdr:colOff>790574</xdr:colOff>
      <xdr:row>5</xdr:row>
      <xdr:rowOff>114300</xdr:rowOff>
    </xdr:to>
    <xdr:pic>
      <xdr:nvPicPr>
        <xdr:cNvPr id="5" name="1 Imagen" descr="logomun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9625" y="285750"/>
          <a:ext cx="761999" cy="790575"/>
        </a:xfrm>
        <a:prstGeom prst="rect">
          <a:avLst/>
        </a:prstGeom>
      </xdr:spPr>
    </xdr:pic>
    <xdr:clientData/>
  </xdr:twoCellAnchor>
  <xdr:twoCellAnchor editAs="oneCell">
    <xdr:from>
      <xdr:col>13</xdr:col>
      <xdr:colOff>28575</xdr:colOff>
      <xdr:row>1</xdr:row>
      <xdr:rowOff>47625</xdr:rowOff>
    </xdr:from>
    <xdr:to>
      <xdr:col>13</xdr:col>
      <xdr:colOff>978088</xdr:colOff>
      <xdr:row>5</xdr:row>
      <xdr:rowOff>152400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59200" y="247650"/>
          <a:ext cx="949513" cy="866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1733550</xdr:colOff>
      <xdr:row>64</xdr:row>
      <xdr:rowOff>9524</xdr:rowOff>
    </xdr:from>
    <xdr:to>
      <xdr:col>2</xdr:col>
      <xdr:colOff>673575</xdr:colOff>
      <xdr:row>69</xdr:row>
      <xdr:rowOff>152399</xdr:rowOff>
    </xdr:to>
    <xdr:sp macro="" textlink="">
      <xdr:nvSpPr>
        <xdr:cNvPr id="2" name="CuadroTexto 1"/>
        <xdr:cNvSpPr txBox="1"/>
      </xdr:nvSpPr>
      <xdr:spPr>
        <a:xfrm>
          <a:off x="2514600" y="13782674"/>
          <a:ext cx="2988150" cy="1095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M.</a:t>
          </a:r>
          <a:r>
            <a:rPr lang="es-MX" sz="1100" b="1" baseline="0"/>
            <a:t> en D. Tania Lorena Lugo Paz</a:t>
          </a:r>
        </a:p>
        <a:p>
          <a:pPr algn="ctr"/>
          <a:r>
            <a:rPr lang="es-MX" sz="1100" b="1" baseline="0"/>
            <a:t>Directora General</a:t>
          </a:r>
          <a:endParaRPr lang="es-MX" sz="1100" b="1"/>
        </a:p>
      </xdr:txBody>
    </xdr:sp>
    <xdr:clientData/>
  </xdr:twoCellAnchor>
  <xdr:twoCellAnchor>
    <xdr:from>
      <xdr:col>4</xdr:col>
      <xdr:colOff>561976</xdr:colOff>
      <xdr:row>63</xdr:row>
      <xdr:rowOff>180975</xdr:rowOff>
    </xdr:from>
    <xdr:to>
      <xdr:col>7</xdr:col>
      <xdr:colOff>683101</xdr:colOff>
      <xdr:row>69</xdr:row>
      <xdr:rowOff>171450</xdr:rowOff>
    </xdr:to>
    <xdr:sp macro="" textlink="">
      <xdr:nvSpPr>
        <xdr:cNvPr id="3" name="CuadroTexto 2"/>
        <xdr:cNvSpPr txBox="1"/>
      </xdr:nvSpPr>
      <xdr:spPr>
        <a:xfrm>
          <a:off x="7800976" y="13763625"/>
          <a:ext cx="3426300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Lic. Patricia Herrera Vallejo</a:t>
          </a:r>
          <a:endParaRPr lang="es-MX" sz="1100" b="1" baseline="0"/>
        </a:p>
        <a:p>
          <a:pPr algn="ctr"/>
          <a:r>
            <a:rPr lang="es-MX" sz="1100" b="1" baseline="0"/>
            <a:t>Directora de Administración y Finanzas</a:t>
          </a:r>
          <a:endParaRPr lang="es-MX" sz="1100" b="1"/>
        </a:p>
      </xdr:txBody>
    </xdr:sp>
    <xdr:clientData/>
  </xdr:twoCellAnchor>
  <xdr:twoCellAnchor>
    <xdr:from>
      <xdr:col>9</xdr:col>
      <xdr:colOff>504824</xdr:colOff>
      <xdr:row>64</xdr:row>
      <xdr:rowOff>19050</xdr:rowOff>
    </xdr:from>
    <xdr:to>
      <xdr:col>12</xdr:col>
      <xdr:colOff>873599</xdr:colOff>
      <xdr:row>69</xdr:row>
      <xdr:rowOff>161925</xdr:rowOff>
    </xdr:to>
    <xdr:sp macro="" textlink="">
      <xdr:nvSpPr>
        <xdr:cNvPr id="4" name="CuadroTexto 3"/>
        <xdr:cNvSpPr txBox="1"/>
      </xdr:nvSpPr>
      <xdr:spPr>
        <a:xfrm>
          <a:off x="13011149" y="13792200"/>
          <a:ext cx="3312000" cy="1095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Lic. Antonio Hernández Tenorio</a:t>
          </a:r>
          <a:endParaRPr lang="es-MX" sz="1100" b="1" baseline="0"/>
        </a:p>
        <a:p>
          <a:pPr algn="ctr"/>
          <a:r>
            <a:rPr lang="es-MX" sz="1100" b="1" baseline="0"/>
            <a:t>Subdirector de Finanzas</a:t>
          </a:r>
          <a:endParaRPr lang="es-MX" sz="1100" b="1"/>
        </a:p>
      </xdr:txBody>
    </xdr:sp>
    <xdr:clientData/>
  </xdr:twoCellAnchor>
  <xdr:twoCellAnchor editAs="oneCell">
    <xdr:from>
      <xdr:col>1</xdr:col>
      <xdr:colOff>28575</xdr:colOff>
      <xdr:row>1</xdr:row>
      <xdr:rowOff>85725</xdr:rowOff>
    </xdr:from>
    <xdr:to>
      <xdr:col>1</xdr:col>
      <xdr:colOff>790574</xdr:colOff>
      <xdr:row>5</xdr:row>
      <xdr:rowOff>114300</xdr:rowOff>
    </xdr:to>
    <xdr:pic>
      <xdr:nvPicPr>
        <xdr:cNvPr id="5" name="1 Imagen" descr="logomun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9625" y="285750"/>
          <a:ext cx="761999" cy="790575"/>
        </a:xfrm>
        <a:prstGeom prst="rect">
          <a:avLst/>
        </a:prstGeom>
      </xdr:spPr>
    </xdr:pic>
    <xdr:clientData/>
  </xdr:twoCellAnchor>
  <xdr:twoCellAnchor editAs="oneCell">
    <xdr:from>
      <xdr:col>13</xdr:col>
      <xdr:colOff>28575</xdr:colOff>
      <xdr:row>1</xdr:row>
      <xdr:rowOff>47625</xdr:rowOff>
    </xdr:from>
    <xdr:to>
      <xdr:col>13</xdr:col>
      <xdr:colOff>978088</xdr:colOff>
      <xdr:row>5</xdr:row>
      <xdr:rowOff>152400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59200" y="247650"/>
          <a:ext cx="949513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"/>
  <sheetViews>
    <sheetView tabSelected="1" workbookViewId="0">
      <selection activeCell="E24" sqref="E24"/>
    </sheetView>
  </sheetViews>
  <sheetFormatPr baseColWidth="10" defaultRowHeight="15" x14ac:dyDescent="0.25"/>
  <cols>
    <col min="1" max="1" width="11.7109375" style="1" customWidth="1"/>
    <col min="2" max="2" width="60.7109375" style="1" customWidth="1"/>
    <col min="3" max="3" width="18.85546875" style="59" bestFit="1" customWidth="1"/>
    <col min="4" max="4" width="17.28515625" style="24" bestFit="1" customWidth="1"/>
    <col min="5" max="5" width="19" style="24" bestFit="1" customWidth="1"/>
    <col min="6" max="6" width="15.85546875" style="24" bestFit="1" customWidth="1"/>
    <col min="7" max="7" width="17.140625" style="24" bestFit="1" customWidth="1"/>
    <col min="8" max="8" width="16" style="24" bestFit="1" customWidth="1"/>
    <col min="9" max="9" width="16.5703125" style="24" bestFit="1" customWidth="1"/>
    <col min="10" max="10" width="16.7109375" style="24" bestFit="1" customWidth="1"/>
    <col min="11" max="12" width="16.140625" style="24" bestFit="1" customWidth="1"/>
    <col min="13" max="13" width="16.42578125" style="24" bestFit="1" customWidth="1"/>
    <col min="14" max="14" width="16.5703125" style="24" bestFit="1" customWidth="1"/>
    <col min="15" max="15" width="16.42578125" style="24" bestFit="1" customWidth="1"/>
    <col min="16" max="16" width="13.7109375" style="1" bestFit="1" customWidth="1"/>
    <col min="17" max="16384" width="11.42578125" style="1"/>
  </cols>
  <sheetData>
    <row r="1" spans="1:15" ht="15.75" thickBot="1" x14ac:dyDescent="0.3"/>
    <row r="2" spans="1:15" x14ac:dyDescent="0.25">
      <c r="A2" s="45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</row>
    <row r="3" spans="1:15" x14ac:dyDescent="0.25">
      <c r="A3" s="48" t="s">
        <v>68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5" x14ac:dyDescent="0.25">
      <c r="A4" s="22"/>
      <c r="B4" s="23"/>
      <c r="C4" s="60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</row>
    <row r="5" spans="1:15" x14ac:dyDescent="0.25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3"/>
    </row>
    <row r="6" spans="1:15" ht="15.75" thickBot="1" x14ac:dyDescent="0.3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6"/>
    </row>
    <row r="7" spans="1:15" ht="15.75" thickBot="1" x14ac:dyDescent="0.3">
      <c r="A7" s="5"/>
      <c r="B7" s="5"/>
      <c r="C7" s="61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x14ac:dyDescent="0.25">
      <c r="A8" s="57" t="s">
        <v>3</v>
      </c>
      <c r="B8" s="58"/>
      <c r="C8" s="28" t="s">
        <v>4</v>
      </c>
      <c r="D8" s="28" t="s">
        <v>5</v>
      </c>
      <c r="E8" s="28" t="s">
        <v>6</v>
      </c>
      <c r="F8" s="28" t="s">
        <v>7</v>
      </c>
      <c r="G8" s="28" t="s">
        <v>8</v>
      </c>
      <c r="H8" s="28" t="s">
        <v>9</v>
      </c>
      <c r="I8" s="28" t="s">
        <v>10</v>
      </c>
      <c r="J8" s="28" t="s">
        <v>11</v>
      </c>
      <c r="K8" s="28" t="s">
        <v>12</v>
      </c>
      <c r="L8" s="28" t="s">
        <v>13</v>
      </c>
      <c r="M8" s="28" t="s">
        <v>14</v>
      </c>
      <c r="N8" s="28" t="s">
        <v>15</v>
      </c>
      <c r="O8" s="28" t="s">
        <v>16</v>
      </c>
    </row>
    <row r="9" spans="1:15" ht="15.75" thickBot="1" x14ac:dyDescent="0.3">
      <c r="A9" s="43" t="s">
        <v>17</v>
      </c>
      <c r="B9" s="44"/>
      <c r="C9" s="62">
        <f>C10+C20+C26+C29+C36+C40+C44+C48+C52+C59</f>
        <v>1953797909.6900001</v>
      </c>
      <c r="D9" s="29">
        <f t="shared" ref="D9:O9" si="0">D10+D20+D26+D29+D36+D40+D44+D48+D52+D59</f>
        <v>144796268.47</v>
      </c>
      <c r="E9" s="29">
        <f t="shared" si="0"/>
        <v>190361152.47</v>
      </c>
      <c r="F9" s="29">
        <f t="shared" si="0"/>
        <v>173045533.47</v>
      </c>
      <c r="G9" s="29">
        <f t="shared" si="0"/>
        <v>139082924.47</v>
      </c>
      <c r="H9" s="29">
        <f t="shared" si="0"/>
        <v>165228227.47</v>
      </c>
      <c r="I9" s="29">
        <f t="shared" si="0"/>
        <v>183113988.47</v>
      </c>
      <c r="J9" s="29">
        <f t="shared" si="0"/>
        <v>167251305.47</v>
      </c>
      <c r="K9" s="29">
        <f t="shared" si="0"/>
        <v>117128215.47</v>
      </c>
      <c r="L9" s="29">
        <f t="shared" si="0"/>
        <v>116861537.47</v>
      </c>
      <c r="M9" s="29">
        <f t="shared" si="0"/>
        <v>117943013.47</v>
      </c>
      <c r="N9" s="29">
        <f t="shared" si="0"/>
        <v>124952323.47</v>
      </c>
      <c r="O9" s="29">
        <f t="shared" si="0"/>
        <v>179106952.52000001</v>
      </c>
    </row>
    <row r="10" spans="1:15" x14ac:dyDescent="0.25">
      <c r="A10" s="41" t="s">
        <v>18</v>
      </c>
      <c r="B10" s="42"/>
      <c r="C10" s="63">
        <f>SUM(C11:C19)</f>
        <v>0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x14ac:dyDescent="0.25">
      <c r="A11" s="9"/>
      <c r="B11" s="10" t="s">
        <v>19</v>
      </c>
      <c r="C11" s="38">
        <f t="shared" ref="C11:C19" si="1">SUM(D11:O11)</f>
        <v>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5" x14ac:dyDescent="0.25">
      <c r="A12" s="9"/>
      <c r="B12" s="10" t="s">
        <v>20</v>
      </c>
      <c r="C12" s="38">
        <f t="shared" si="1"/>
        <v>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x14ac:dyDescent="0.25">
      <c r="A13" s="9"/>
      <c r="B13" s="10" t="s">
        <v>21</v>
      </c>
      <c r="C13" s="38">
        <f t="shared" si="1"/>
        <v>0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x14ac:dyDescent="0.25">
      <c r="A14" s="9"/>
      <c r="B14" s="10" t="s">
        <v>22</v>
      </c>
      <c r="C14" s="38">
        <v>0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x14ac:dyDescent="0.25">
      <c r="A15" s="9"/>
      <c r="B15" s="10" t="s">
        <v>23</v>
      </c>
      <c r="C15" s="38">
        <f t="shared" si="1"/>
        <v>0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1:15" x14ac:dyDescent="0.25">
      <c r="A16" s="9"/>
      <c r="B16" s="10" t="s">
        <v>24</v>
      </c>
      <c r="C16" s="38">
        <f t="shared" si="1"/>
        <v>0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ht="15" customHeight="1" x14ac:dyDescent="0.25">
      <c r="A17" s="12"/>
      <c r="B17" s="10" t="s">
        <v>25</v>
      </c>
      <c r="C17" s="38">
        <f t="shared" si="1"/>
        <v>0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x14ac:dyDescent="0.25">
      <c r="A18" s="9"/>
      <c r="B18" s="10" t="s">
        <v>26</v>
      </c>
      <c r="C18" s="38">
        <f t="shared" si="1"/>
        <v>0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 ht="33.75" x14ac:dyDescent="0.25">
      <c r="A19" s="9"/>
      <c r="B19" s="10" t="s">
        <v>27</v>
      </c>
      <c r="C19" s="38">
        <f t="shared" si="1"/>
        <v>0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ht="15" customHeight="1" x14ac:dyDescent="0.25">
      <c r="A20" s="39" t="s">
        <v>28</v>
      </c>
      <c r="B20" s="40"/>
      <c r="C20" s="64">
        <f>SUM(C21:C25)</f>
        <v>0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1:15" x14ac:dyDescent="0.25">
      <c r="A21" s="9"/>
      <c r="B21" s="10" t="s">
        <v>29</v>
      </c>
      <c r="C21" s="38">
        <f>SUM(D21:O21)</f>
        <v>0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x14ac:dyDescent="0.25">
      <c r="A22" s="9"/>
      <c r="B22" s="10" t="s">
        <v>30</v>
      </c>
      <c r="C22" s="38">
        <f>SUM(D22:O22)</f>
        <v>0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x14ac:dyDescent="0.25">
      <c r="A23" s="9"/>
      <c r="B23" s="10" t="s">
        <v>31</v>
      </c>
      <c r="C23" s="38">
        <f>SUM(D23:O23)</f>
        <v>0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 x14ac:dyDescent="0.25">
      <c r="A24" s="9"/>
      <c r="B24" s="10" t="s">
        <v>32</v>
      </c>
      <c r="C24" s="38">
        <f>SUM(D24:O24)</f>
        <v>0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x14ac:dyDescent="0.25">
      <c r="A25" s="9"/>
      <c r="B25" s="10" t="s">
        <v>25</v>
      </c>
      <c r="C25" s="38">
        <f>SUM(D25:O25)</f>
        <v>0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x14ac:dyDescent="0.25">
      <c r="A26" s="39" t="s">
        <v>33</v>
      </c>
      <c r="B26" s="40"/>
      <c r="C26" s="64">
        <f>SUM(C27:C28)</f>
        <v>0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1:15" x14ac:dyDescent="0.25">
      <c r="A27" s="12"/>
      <c r="B27" s="10" t="s">
        <v>34</v>
      </c>
      <c r="C27" s="38">
        <f>SUM(D27:O27)</f>
        <v>0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5" ht="33.75" x14ac:dyDescent="0.25">
      <c r="A28" s="9"/>
      <c r="B28" s="10" t="s">
        <v>35</v>
      </c>
      <c r="C28" s="38">
        <f>SUM(D28:O28)</f>
        <v>0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x14ac:dyDescent="0.25">
      <c r="A29" s="39" t="s">
        <v>36</v>
      </c>
      <c r="B29" s="40"/>
      <c r="C29" s="64">
        <f>SUM(C30:C35)</f>
        <v>1112468344</v>
      </c>
      <c r="D29" s="33">
        <f t="shared" ref="D29:O29" si="2">SUM(D30:D35)</f>
        <v>85929345</v>
      </c>
      <c r="E29" s="33">
        <f t="shared" si="2"/>
        <v>131494229</v>
      </c>
      <c r="F29" s="33">
        <f t="shared" si="2"/>
        <v>114178610</v>
      </c>
      <c r="G29" s="33">
        <f t="shared" si="2"/>
        <v>80216001</v>
      </c>
      <c r="H29" s="33">
        <f t="shared" si="2"/>
        <v>106361304</v>
      </c>
      <c r="I29" s="33">
        <f t="shared" si="2"/>
        <v>124247065</v>
      </c>
      <c r="J29" s="33">
        <f t="shared" si="2"/>
        <v>108384382</v>
      </c>
      <c r="K29" s="33">
        <f t="shared" si="2"/>
        <v>58261292</v>
      </c>
      <c r="L29" s="33">
        <f t="shared" si="2"/>
        <v>57994614</v>
      </c>
      <c r="M29" s="33">
        <f t="shared" si="2"/>
        <v>59076090</v>
      </c>
      <c r="N29" s="33">
        <f t="shared" si="2"/>
        <v>66085400</v>
      </c>
      <c r="O29" s="33">
        <f t="shared" si="2"/>
        <v>120240012</v>
      </c>
    </row>
    <row r="30" spans="1:15" ht="22.5" x14ac:dyDescent="0.25">
      <c r="A30" s="9"/>
      <c r="B30" s="10" t="s">
        <v>37</v>
      </c>
      <c r="C30" s="38">
        <f>SUM(D30:O30)</f>
        <v>0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x14ac:dyDescent="0.25">
      <c r="A31" s="9"/>
      <c r="B31" s="10" t="s">
        <v>38</v>
      </c>
      <c r="C31" s="38">
        <f>SUM(D31:O31)</f>
        <v>0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x14ac:dyDescent="0.25">
      <c r="A32" s="9"/>
      <c r="B32" s="10" t="s">
        <v>39</v>
      </c>
      <c r="C32" s="65">
        <v>1112468344</v>
      </c>
      <c r="D32" s="31">
        <v>85929345</v>
      </c>
      <c r="E32" s="31">
        <v>131494229</v>
      </c>
      <c r="F32" s="31">
        <v>114178610</v>
      </c>
      <c r="G32" s="31">
        <v>80216001</v>
      </c>
      <c r="H32" s="31">
        <v>106361304</v>
      </c>
      <c r="I32" s="31">
        <v>124247065</v>
      </c>
      <c r="J32" s="31">
        <v>108384382</v>
      </c>
      <c r="K32" s="31">
        <v>58261292</v>
      </c>
      <c r="L32" s="31">
        <v>57994614</v>
      </c>
      <c r="M32" s="31">
        <v>59076090</v>
      </c>
      <c r="N32" s="31">
        <v>66085400</v>
      </c>
      <c r="O32" s="31">
        <v>120240012</v>
      </c>
    </row>
    <row r="33" spans="1:16" x14ac:dyDescent="0.25">
      <c r="A33" s="9"/>
      <c r="B33" s="10" t="s">
        <v>40</v>
      </c>
      <c r="C33" s="38">
        <f>SUM(D33:O33)</f>
        <v>0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6" x14ac:dyDescent="0.25">
      <c r="A34" s="9"/>
      <c r="B34" s="10" t="s">
        <v>25</v>
      </c>
      <c r="C34" s="38">
        <f>SUM(D34:O34)</f>
        <v>0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6" ht="33.75" x14ac:dyDescent="0.25">
      <c r="A35" s="9"/>
      <c r="B35" s="10" t="s">
        <v>41</v>
      </c>
      <c r="C35" s="38">
        <v>0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6" x14ac:dyDescent="0.25">
      <c r="A36" s="39" t="s">
        <v>42</v>
      </c>
      <c r="B36" s="40"/>
      <c r="C36" s="64">
        <f>SUM(C37:C39)</f>
        <v>248195766.34999999</v>
      </c>
      <c r="D36" s="33">
        <f t="shared" ref="D36:O36" si="3">SUM(D37:D39)</f>
        <v>20682980</v>
      </c>
      <c r="E36" s="33">
        <f t="shared" si="3"/>
        <v>20682980</v>
      </c>
      <c r="F36" s="33">
        <f t="shared" si="3"/>
        <v>20682980</v>
      </c>
      <c r="G36" s="33">
        <f t="shared" si="3"/>
        <v>20682980</v>
      </c>
      <c r="H36" s="33">
        <f t="shared" si="3"/>
        <v>20682980</v>
      </c>
      <c r="I36" s="33">
        <f t="shared" si="3"/>
        <v>20682980</v>
      </c>
      <c r="J36" s="33">
        <f t="shared" si="3"/>
        <v>20682980</v>
      </c>
      <c r="K36" s="33">
        <f t="shared" si="3"/>
        <v>20682980</v>
      </c>
      <c r="L36" s="33">
        <f t="shared" si="3"/>
        <v>20682980</v>
      </c>
      <c r="M36" s="33">
        <f t="shared" si="3"/>
        <v>20682980</v>
      </c>
      <c r="N36" s="33">
        <f t="shared" si="3"/>
        <v>20682980</v>
      </c>
      <c r="O36" s="33">
        <f>SUM(O37:O39)</f>
        <v>20682986.350000001</v>
      </c>
    </row>
    <row r="37" spans="1:16" x14ac:dyDescent="0.25">
      <c r="A37" s="12"/>
      <c r="B37" s="10" t="s">
        <v>43</v>
      </c>
      <c r="C37" s="38">
        <v>15277912.35</v>
      </c>
      <c r="D37" s="38">
        <v>1273159</v>
      </c>
      <c r="E37" s="38">
        <v>1273159</v>
      </c>
      <c r="F37" s="38">
        <v>1273159</v>
      </c>
      <c r="G37" s="38">
        <v>1273159</v>
      </c>
      <c r="H37" s="38">
        <v>1273159</v>
      </c>
      <c r="I37" s="38">
        <v>1273159</v>
      </c>
      <c r="J37" s="38">
        <v>1273159</v>
      </c>
      <c r="K37" s="38">
        <v>1273159</v>
      </c>
      <c r="L37" s="38">
        <v>1273159</v>
      </c>
      <c r="M37" s="38">
        <v>1273159</v>
      </c>
      <c r="N37" s="38">
        <v>1273159</v>
      </c>
      <c r="O37" s="38">
        <f>4.35+1273159</f>
        <v>1273163.3500000001</v>
      </c>
    </row>
    <row r="38" spans="1:16" x14ac:dyDescent="0.25">
      <c r="A38" s="9"/>
      <c r="B38" s="10" t="s">
        <v>44</v>
      </c>
      <c r="C38" s="38">
        <v>232917854</v>
      </c>
      <c r="D38" s="31">
        <v>19409821</v>
      </c>
      <c r="E38" s="31">
        <v>19409821</v>
      </c>
      <c r="F38" s="31">
        <v>19409821</v>
      </c>
      <c r="G38" s="31">
        <v>19409821</v>
      </c>
      <c r="H38" s="31">
        <v>19409821</v>
      </c>
      <c r="I38" s="31">
        <v>19409821</v>
      </c>
      <c r="J38" s="31">
        <v>19409821</v>
      </c>
      <c r="K38" s="31">
        <v>19409821</v>
      </c>
      <c r="L38" s="31">
        <v>19409821</v>
      </c>
      <c r="M38" s="31">
        <v>19409821</v>
      </c>
      <c r="N38" s="31">
        <v>19409821</v>
      </c>
      <c r="O38" s="31">
        <v>19409823</v>
      </c>
    </row>
    <row r="39" spans="1:16" ht="33.75" x14ac:dyDescent="0.25">
      <c r="A39" s="9"/>
      <c r="B39" s="10" t="s">
        <v>45</v>
      </c>
      <c r="C39" s="38">
        <f>SUM(D39:O39)</f>
        <v>0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16" x14ac:dyDescent="0.25">
      <c r="A40" s="39" t="s">
        <v>46</v>
      </c>
      <c r="B40" s="40"/>
      <c r="C40" s="64">
        <f>SUM(C41:C43)</f>
        <v>423639154.64999998</v>
      </c>
      <c r="D40" s="33">
        <f t="shared" ref="D40:O40" si="4">SUM(D41:D43)</f>
        <v>35303262</v>
      </c>
      <c r="E40" s="33">
        <f>SUM(E41:E43)</f>
        <v>35303262</v>
      </c>
      <c r="F40" s="33">
        <f t="shared" si="4"/>
        <v>35303262</v>
      </c>
      <c r="G40" s="33">
        <f t="shared" si="4"/>
        <v>35303262</v>
      </c>
      <c r="H40" s="33">
        <f t="shared" si="4"/>
        <v>35303262</v>
      </c>
      <c r="I40" s="33">
        <f t="shared" si="4"/>
        <v>35303262</v>
      </c>
      <c r="J40" s="33">
        <f>SUM(J41:J43)</f>
        <v>35303262</v>
      </c>
      <c r="K40" s="33">
        <f t="shared" si="4"/>
        <v>35303262</v>
      </c>
      <c r="L40" s="33">
        <f t="shared" si="4"/>
        <v>35303262</v>
      </c>
      <c r="M40" s="33">
        <f t="shared" si="4"/>
        <v>35303262</v>
      </c>
      <c r="N40" s="33">
        <f t="shared" si="4"/>
        <v>35303262</v>
      </c>
      <c r="O40" s="33">
        <f t="shared" si="4"/>
        <v>35303272.649999999</v>
      </c>
    </row>
    <row r="41" spans="1:16" x14ac:dyDescent="0.25">
      <c r="A41" s="9"/>
      <c r="B41" s="10" t="s">
        <v>47</v>
      </c>
      <c r="C41" s="38">
        <v>423639154.64999998</v>
      </c>
      <c r="D41" s="31">
        <v>35303262</v>
      </c>
      <c r="E41" s="31">
        <v>35303262</v>
      </c>
      <c r="F41" s="31">
        <v>35303262</v>
      </c>
      <c r="G41" s="31">
        <v>35303262</v>
      </c>
      <c r="H41" s="31">
        <v>35303262</v>
      </c>
      <c r="I41" s="31">
        <v>35303262</v>
      </c>
      <c r="J41" s="31">
        <v>35303262</v>
      </c>
      <c r="K41" s="31">
        <v>35303262</v>
      </c>
      <c r="L41" s="31">
        <v>35303262</v>
      </c>
      <c r="M41" s="31">
        <v>35303262</v>
      </c>
      <c r="N41" s="31">
        <v>35303262</v>
      </c>
      <c r="O41" s="31">
        <v>35303272.649999999</v>
      </c>
      <c r="P41" s="24"/>
    </row>
    <row r="42" spans="1:16" x14ac:dyDescent="0.25">
      <c r="A42" s="9"/>
      <c r="B42" s="10" t="s">
        <v>48</v>
      </c>
      <c r="C42" s="38">
        <f>SUM(D42:O42)</f>
        <v>0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24"/>
    </row>
    <row r="43" spans="1:16" ht="33.75" x14ac:dyDescent="0.25">
      <c r="A43" s="9"/>
      <c r="B43" s="10" t="s">
        <v>49</v>
      </c>
      <c r="C43" s="38">
        <f>SUM(D43:O43)</f>
        <v>0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24"/>
    </row>
    <row r="44" spans="1:16" x14ac:dyDescent="0.25">
      <c r="A44" s="39" t="s">
        <v>50</v>
      </c>
      <c r="B44" s="40"/>
      <c r="C44" s="64">
        <f>SUM(C45:C47)</f>
        <v>0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6" ht="22.5" x14ac:dyDescent="0.25">
      <c r="A45" s="9"/>
      <c r="B45" s="10" t="s">
        <v>51</v>
      </c>
      <c r="C45" s="38">
        <f t="shared" ref="C45:C51" si="5">SUM(D45:O45)</f>
        <v>0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1:16" x14ac:dyDescent="0.25">
      <c r="A46" s="9"/>
      <c r="B46" s="10" t="s">
        <v>52</v>
      </c>
      <c r="C46" s="38">
        <f t="shared" si="5"/>
        <v>0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1:16" ht="27.75" customHeight="1" x14ac:dyDescent="0.25">
      <c r="A47" s="12"/>
      <c r="B47" s="10" t="s">
        <v>53</v>
      </c>
      <c r="C47" s="64">
        <f t="shared" si="5"/>
        <v>0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</row>
    <row r="48" spans="1:16" x14ac:dyDescent="0.25">
      <c r="A48" s="39" t="s">
        <v>54</v>
      </c>
      <c r="B48" s="40"/>
      <c r="C48" s="64">
        <f t="shared" si="5"/>
        <v>0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  <row r="49" spans="1:15" x14ac:dyDescent="0.25">
      <c r="A49" s="9"/>
      <c r="B49" s="10" t="s">
        <v>55</v>
      </c>
      <c r="C49" s="38">
        <f t="shared" si="5"/>
        <v>0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1:15" x14ac:dyDescent="0.25">
      <c r="A50" s="9"/>
      <c r="B50" s="10" t="s">
        <v>56</v>
      </c>
      <c r="C50" s="38">
        <f t="shared" si="5"/>
        <v>0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1:15" x14ac:dyDescent="0.25">
      <c r="A51" s="9"/>
      <c r="B51" s="10" t="s">
        <v>57</v>
      </c>
      <c r="C51" s="38">
        <f t="shared" si="5"/>
        <v>0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1:15" x14ac:dyDescent="0.25">
      <c r="A52" s="39" t="s">
        <v>58</v>
      </c>
      <c r="B52" s="40"/>
      <c r="C52" s="64">
        <f>SUM(C53:C58)</f>
        <v>34568177.689999998</v>
      </c>
      <c r="D52" s="33">
        <f>SUM(D53:D58)</f>
        <v>2880681.47</v>
      </c>
      <c r="E52" s="33">
        <f t="shared" ref="E52:O52" si="6">SUM(E53:E58)</f>
        <v>2880681.47</v>
      </c>
      <c r="F52" s="33">
        <f t="shared" si="6"/>
        <v>2880681.47</v>
      </c>
      <c r="G52" s="33">
        <f t="shared" si="6"/>
        <v>2880681.47</v>
      </c>
      <c r="H52" s="33">
        <f t="shared" si="6"/>
        <v>2880681.47</v>
      </c>
      <c r="I52" s="33">
        <f t="shared" si="6"/>
        <v>2880681.47</v>
      </c>
      <c r="J52" s="33">
        <f t="shared" si="6"/>
        <v>2880681.47</v>
      </c>
      <c r="K52" s="33">
        <f t="shared" si="6"/>
        <v>2880681.47</v>
      </c>
      <c r="L52" s="33">
        <f t="shared" si="6"/>
        <v>2880681.47</v>
      </c>
      <c r="M52" s="33">
        <f t="shared" si="6"/>
        <v>2880681.47</v>
      </c>
      <c r="N52" s="33">
        <f t="shared" si="6"/>
        <v>2880681.47</v>
      </c>
      <c r="O52" s="33">
        <f t="shared" si="6"/>
        <v>2880681.52</v>
      </c>
    </row>
    <row r="53" spans="1:15" x14ac:dyDescent="0.25">
      <c r="A53" s="9"/>
      <c r="B53" s="10" t="s">
        <v>59</v>
      </c>
      <c r="C53" s="38">
        <f>SUM(D53:O53)</f>
        <v>0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15" x14ac:dyDescent="0.25">
      <c r="A54" s="9"/>
      <c r="B54" s="10" t="s">
        <v>60</v>
      </c>
      <c r="C54" s="38">
        <f>SUM(D54:O54)</f>
        <v>0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 x14ac:dyDescent="0.25">
      <c r="A55" s="9"/>
      <c r="B55" s="10" t="s">
        <v>61</v>
      </c>
      <c r="C55" s="38">
        <v>34568177.689999998</v>
      </c>
      <c r="D55" s="31">
        <v>2880681.47</v>
      </c>
      <c r="E55" s="31">
        <v>2880681.47</v>
      </c>
      <c r="F55" s="31">
        <v>2880681.47</v>
      </c>
      <c r="G55" s="31">
        <v>2880681.47</v>
      </c>
      <c r="H55" s="31">
        <v>2880681.47</v>
      </c>
      <c r="I55" s="31">
        <v>2880681.47</v>
      </c>
      <c r="J55" s="31">
        <v>2880681.47</v>
      </c>
      <c r="K55" s="31">
        <v>2880681.47</v>
      </c>
      <c r="L55" s="31">
        <v>2880681.47</v>
      </c>
      <c r="M55" s="31">
        <v>2880681.47</v>
      </c>
      <c r="N55" s="31">
        <v>2880681.47</v>
      </c>
      <c r="O55" s="31">
        <v>2880681.52</v>
      </c>
    </row>
    <row r="56" spans="1:15" x14ac:dyDescent="0.25">
      <c r="A56" s="9"/>
      <c r="B56" s="10" t="s">
        <v>62</v>
      </c>
      <c r="C56" s="38">
        <f>SUM(D56:O56)</f>
        <v>0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1:15" ht="15" customHeight="1" x14ac:dyDescent="0.25">
      <c r="A57" s="12"/>
      <c r="B57" s="10" t="s">
        <v>63</v>
      </c>
      <c r="C57" s="38">
        <f>SUM(D57:O57)</f>
        <v>0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x14ac:dyDescent="0.25">
      <c r="A58" s="9"/>
      <c r="B58" s="10" t="s">
        <v>64</v>
      </c>
      <c r="C58" s="38">
        <v>0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1:15" x14ac:dyDescent="0.25">
      <c r="A59" s="39" t="s">
        <v>65</v>
      </c>
      <c r="B59" s="40"/>
      <c r="C59" s="64">
        <f>SUM(C60:C61)</f>
        <v>134926467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</row>
    <row r="60" spans="1:15" x14ac:dyDescent="0.25">
      <c r="A60" s="9"/>
      <c r="B60" s="10" t="s">
        <v>66</v>
      </c>
      <c r="C60" s="38">
        <v>134926467</v>
      </c>
      <c r="D60" s="31">
        <f>C60/12</f>
        <v>11243872.25</v>
      </c>
      <c r="E60" s="31">
        <v>11243872.25</v>
      </c>
      <c r="F60" s="31">
        <v>11243872.25</v>
      </c>
      <c r="G60" s="31">
        <v>11243872.25</v>
      </c>
      <c r="H60" s="31">
        <v>11243872.25</v>
      </c>
      <c r="I60" s="31">
        <v>11243872.25</v>
      </c>
      <c r="J60" s="31">
        <v>11243872.25</v>
      </c>
      <c r="K60" s="31">
        <v>11243872.25</v>
      </c>
      <c r="L60" s="31">
        <v>11243872.25</v>
      </c>
      <c r="M60" s="31">
        <v>11243872.25</v>
      </c>
      <c r="N60" s="31">
        <v>11243872.25</v>
      </c>
      <c r="O60" s="31">
        <v>11243872.25</v>
      </c>
    </row>
    <row r="61" spans="1:15" ht="15" customHeight="1" thickBot="1" x14ac:dyDescent="0.3">
      <c r="A61" s="16"/>
      <c r="B61" s="17" t="s">
        <v>67</v>
      </c>
      <c r="C61" s="66">
        <f>SUM(D61:O61)</f>
        <v>0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x14ac:dyDescent="0.25">
      <c r="C62" s="67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</row>
    <row r="63" spans="1:15" x14ac:dyDescent="0.25">
      <c r="C63" s="67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</row>
    <row r="64" spans="1:15" x14ac:dyDescent="0.25">
      <c r="A64" s="20"/>
      <c r="B64" s="20"/>
      <c r="C64" s="37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</row>
    <row r="65" spans="1:15" x14ac:dyDescent="0.25">
      <c r="A65" s="20"/>
      <c r="B65" s="20"/>
      <c r="C65" s="68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</row>
    <row r="66" spans="1:15" x14ac:dyDescent="0.25">
      <c r="A66" s="20"/>
      <c r="B66" s="20"/>
      <c r="C66" s="68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</row>
    <row r="67" spans="1:15" x14ac:dyDescent="0.25">
      <c r="A67" s="20"/>
      <c r="B67" s="20"/>
      <c r="C67" s="68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</row>
    <row r="68" spans="1:15" x14ac:dyDescent="0.25">
      <c r="A68" s="20"/>
      <c r="B68" s="20"/>
      <c r="C68" s="68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</row>
    <row r="69" spans="1:15" x14ac:dyDescent="0.25">
      <c r="A69" s="20"/>
      <c r="B69" s="20"/>
      <c r="C69" s="68"/>
    </row>
    <row r="70" spans="1:15" x14ac:dyDescent="0.25">
      <c r="A70" s="20"/>
      <c r="B70" s="20"/>
      <c r="C70" s="68"/>
    </row>
    <row r="71" spans="1:15" x14ac:dyDescent="0.25">
      <c r="A71" s="20"/>
      <c r="B71" s="20"/>
      <c r="C71" s="68"/>
    </row>
  </sheetData>
  <mergeCells count="16">
    <mergeCell ref="A9:B9"/>
    <mergeCell ref="A2:O2"/>
    <mergeCell ref="A3:O3"/>
    <mergeCell ref="A5:O5"/>
    <mergeCell ref="A6:O6"/>
    <mergeCell ref="A8:B8"/>
    <mergeCell ref="A44:B44"/>
    <mergeCell ref="A48:B48"/>
    <mergeCell ref="A52:B52"/>
    <mergeCell ref="A59:B59"/>
    <mergeCell ref="A10:B10"/>
    <mergeCell ref="A20:B20"/>
    <mergeCell ref="A26:B26"/>
    <mergeCell ref="A29:B29"/>
    <mergeCell ref="A36:B36"/>
    <mergeCell ref="A40:B40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scale="4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workbookViewId="0">
      <selection activeCell="C39" sqref="C39"/>
    </sheetView>
  </sheetViews>
  <sheetFormatPr baseColWidth="10" defaultRowHeight="15" x14ac:dyDescent="0.25"/>
  <cols>
    <col min="1" max="1" width="11.7109375" style="1" customWidth="1"/>
    <col min="2" max="2" width="60.7109375" style="1" customWidth="1"/>
    <col min="3" max="3" width="18.85546875" style="1" bestFit="1" customWidth="1"/>
    <col min="4" max="4" width="17.28515625" style="1" bestFit="1" customWidth="1"/>
    <col min="5" max="5" width="19" style="1" bestFit="1" customWidth="1"/>
    <col min="6" max="6" width="15.85546875" style="1" bestFit="1" customWidth="1"/>
    <col min="7" max="15" width="14.7109375" style="1" customWidth="1"/>
    <col min="16" max="16384" width="11.42578125" style="1"/>
  </cols>
  <sheetData>
    <row r="1" spans="1:15" ht="15.75" thickBot="1" x14ac:dyDescent="0.3"/>
    <row r="2" spans="1:15" x14ac:dyDescent="0.25">
      <c r="A2" s="45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</row>
    <row r="3" spans="1:15" x14ac:dyDescent="0.25">
      <c r="A3" s="48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5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x14ac:dyDescent="0.25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3"/>
    </row>
    <row r="6" spans="1:15" ht="15.75" thickBot="1" x14ac:dyDescent="0.3">
      <c r="A6" s="54" t="s">
        <v>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6"/>
    </row>
    <row r="7" spans="1:15" ht="15.75" thickBot="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x14ac:dyDescent="0.25">
      <c r="A8" s="57" t="s">
        <v>3</v>
      </c>
      <c r="B8" s="58"/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16</v>
      </c>
    </row>
    <row r="9" spans="1:15" ht="15.75" thickBot="1" x14ac:dyDescent="0.3">
      <c r="A9" s="43" t="s">
        <v>17</v>
      </c>
      <c r="B9" s="44"/>
      <c r="C9" s="7">
        <f>C10+C20+C26+C29+C36+C40+C44+C48+C52+C59</f>
        <v>1991900068.95</v>
      </c>
      <c r="D9" s="7">
        <f t="shared" ref="D9:O9" si="0">D10+D20+D26+D29+D36+D40+D44+D48+D52+D59</f>
        <v>347644078.69</v>
      </c>
      <c r="E9" s="7">
        <f t="shared" si="0"/>
        <v>117717250.59</v>
      </c>
      <c r="F9" s="7">
        <f t="shared" si="0"/>
        <v>284111092.07000005</v>
      </c>
      <c r="G9" s="7">
        <f t="shared" si="0"/>
        <v>104359894.93000001</v>
      </c>
      <c r="H9" s="7">
        <f t="shared" si="0"/>
        <v>348013393.14999998</v>
      </c>
      <c r="I9" s="7">
        <f t="shared" si="0"/>
        <v>120941529.95</v>
      </c>
      <c r="J9" s="7">
        <f t="shared" si="0"/>
        <v>0</v>
      </c>
      <c r="K9" s="7">
        <f t="shared" si="0"/>
        <v>0</v>
      </c>
      <c r="L9" s="7">
        <f t="shared" si="0"/>
        <v>0</v>
      </c>
      <c r="M9" s="7">
        <f t="shared" si="0"/>
        <v>0</v>
      </c>
      <c r="N9" s="7">
        <f t="shared" si="0"/>
        <v>0</v>
      </c>
      <c r="O9" s="7">
        <f t="shared" si="0"/>
        <v>0</v>
      </c>
    </row>
    <row r="10" spans="1:15" x14ac:dyDescent="0.25">
      <c r="A10" s="41" t="s">
        <v>18</v>
      </c>
      <c r="B10" s="42"/>
      <c r="C10" s="8">
        <f>SUM(C11:C19)</f>
        <v>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x14ac:dyDescent="0.25">
      <c r="A11" s="9"/>
      <c r="B11" s="10" t="s">
        <v>19</v>
      </c>
      <c r="C11" s="11">
        <f t="shared" ref="C11:C19" si="1">SUM(D11:O11)</f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x14ac:dyDescent="0.25">
      <c r="A12" s="9"/>
      <c r="B12" s="10" t="s">
        <v>20</v>
      </c>
      <c r="C12" s="11">
        <f t="shared" si="1"/>
        <v>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25">
      <c r="A13" s="9"/>
      <c r="B13" s="10" t="s">
        <v>21</v>
      </c>
      <c r="C13" s="11">
        <f t="shared" si="1"/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x14ac:dyDescent="0.25">
      <c r="A14" s="9"/>
      <c r="B14" s="10" t="s">
        <v>22</v>
      </c>
      <c r="C14" s="11">
        <v>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x14ac:dyDescent="0.25">
      <c r="A15" s="9"/>
      <c r="B15" s="10" t="s">
        <v>23</v>
      </c>
      <c r="C15" s="11">
        <f t="shared" si="1"/>
        <v>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25">
      <c r="A16" s="9"/>
      <c r="B16" s="10" t="s">
        <v>24</v>
      </c>
      <c r="C16" s="11">
        <f t="shared" si="1"/>
        <v>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5" customHeight="1" x14ac:dyDescent="0.25">
      <c r="A17" s="12"/>
      <c r="B17" s="10" t="s">
        <v>25</v>
      </c>
      <c r="C17" s="11">
        <f t="shared" si="1"/>
        <v>0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x14ac:dyDescent="0.25">
      <c r="A18" s="9"/>
      <c r="B18" s="10" t="s">
        <v>26</v>
      </c>
      <c r="C18" s="11">
        <f t="shared" si="1"/>
        <v>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33.75" x14ac:dyDescent="0.25">
      <c r="A19" s="9"/>
      <c r="B19" s="10" t="s">
        <v>27</v>
      </c>
      <c r="C19" s="11">
        <f t="shared" si="1"/>
        <v>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5" customHeight="1" x14ac:dyDescent="0.25">
      <c r="A20" s="39" t="s">
        <v>28</v>
      </c>
      <c r="B20" s="40"/>
      <c r="C20" s="14">
        <f>SUM(C21:C25)</f>
        <v>0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x14ac:dyDescent="0.25">
      <c r="A21" s="9"/>
      <c r="B21" s="10" t="s">
        <v>29</v>
      </c>
      <c r="C21" s="11">
        <f>SUM(D21:O21)</f>
        <v>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x14ac:dyDescent="0.25">
      <c r="A22" s="9"/>
      <c r="B22" s="10" t="s">
        <v>30</v>
      </c>
      <c r="C22" s="11">
        <f>SUM(D22:O22)</f>
        <v>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x14ac:dyDescent="0.25">
      <c r="A23" s="9"/>
      <c r="B23" s="10" t="s">
        <v>31</v>
      </c>
      <c r="C23" s="11">
        <f>SUM(D23:O23)</f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x14ac:dyDescent="0.25">
      <c r="A24" s="9"/>
      <c r="B24" s="10" t="s">
        <v>32</v>
      </c>
      <c r="C24" s="11">
        <f>SUM(D24:O24)</f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x14ac:dyDescent="0.25">
      <c r="A25" s="9"/>
      <c r="B25" s="10" t="s">
        <v>25</v>
      </c>
      <c r="C25" s="11">
        <f>SUM(D25:O25)</f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x14ac:dyDescent="0.25">
      <c r="A26" s="39" t="s">
        <v>33</v>
      </c>
      <c r="B26" s="40"/>
      <c r="C26" s="14">
        <f>SUM(C27:C28)</f>
        <v>0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x14ac:dyDescent="0.25">
      <c r="A27" s="12"/>
      <c r="B27" s="10" t="s">
        <v>34</v>
      </c>
      <c r="C27" s="13">
        <f>SUM(D27:O27)</f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33.75" x14ac:dyDescent="0.25">
      <c r="A28" s="9"/>
      <c r="B28" s="10" t="s">
        <v>35</v>
      </c>
      <c r="C28" s="11">
        <f>SUM(D28:O28)</f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x14ac:dyDescent="0.25">
      <c r="A29" s="39" t="s">
        <v>36</v>
      </c>
      <c r="B29" s="40"/>
      <c r="C29" s="14">
        <f>SUM(C30:C35)</f>
        <v>1168648053.0899999</v>
      </c>
      <c r="D29" s="14">
        <f t="shared" ref="D29:O29" si="2">SUM(D30:D35)</f>
        <v>90560486</v>
      </c>
      <c r="E29" s="14">
        <f t="shared" si="2"/>
        <v>116581705</v>
      </c>
      <c r="F29" s="14">
        <f t="shared" si="2"/>
        <v>116672230</v>
      </c>
      <c r="G29" s="14">
        <f t="shared" si="2"/>
        <v>102660059</v>
      </c>
      <c r="H29" s="14">
        <f t="shared" si="2"/>
        <v>122542339</v>
      </c>
      <c r="I29" s="14">
        <f t="shared" si="2"/>
        <v>119476273</v>
      </c>
      <c r="J29" s="14">
        <f t="shared" si="2"/>
        <v>0</v>
      </c>
      <c r="K29" s="14">
        <f t="shared" si="2"/>
        <v>0</v>
      </c>
      <c r="L29" s="14">
        <f t="shared" si="2"/>
        <v>0</v>
      </c>
      <c r="M29" s="14">
        <f t="shared" si="2"/>
        <v>0</v>
      </c>
      <c r="N29" s="14">
        <f t="shared" si="2"/>
        <v>0</v>
      </c>
      <c r="O29" s="14">
        <f t="shared" si="2"/>
        <v>0</v>
      </c>
    </row>
    <row r="30" spans="1:15" ht="22.5" x14ac:dyDescent="0.25">
      <c r="A30" s="9"/>
      <c r="B30" s="10" t="s">
        <v>37</v>
      </c>
      <c r="C30" s="11">
        <f>SUM(D30:O30)</f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x14ac:dyDescent="0.25">
      <c r="A31" s="9"/>
      <c r="B31" s="10" t="s">
        <v>38</v>
      </c>
      <c r="C31" s="11">
        <f>SUM(D31:O31)</f>
        <v>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x14ac:dyDescent="0.25">
      <c r="A32" s="9"/>
      <c r="B32" s="10" t="s">
        <v>39</v>
      </c>
      <c r="C32" s="11">
        <v>1137516101.5799999</v>
      </c>
      <c r="D32" s="11">
        <v>90560486</v>
      </c>
      <c r="E32" s="11">
        <v>116581705</v>
      </c>
      <c r="F32" s="11">
        <v>116672230</v>
      </c>
      <c r="G32" s="11">
        <v>102660059</v>
      </c>
      <c r="H32" s="11">
        <v>122542339</v>
      </c>
      <c r="I32" s="11">
        <v>119476273</v>
      </c>
      <c r="J32" s="11"/>
      <c r="K32" s="11"/>
      <c r="L32" s="11"/>
      <c r="M32" s="11"/>
      <c r="N32" s="11"/>
      <c r="O32" s="11"/>
    </row>
    <row r="33" spans="1:15" x14ac:dyDescent="0.25">
      <c r="A33" s="9"/>
      <c r="B33" s="10" t="s">
        <v>40</v>
      </c>
      <c r="C33" s="11">
        <f>SUM(D33:O33)</f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x14ac:dyDescent="0.25">
      <c r="A34" s="9"/>
      <c r="B34" s="10" t="s">
        <v>25</v>
      </c>
      <c r="C34" s="11">
        <f>SUM(D34:O34)</f>
        <v>0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33.75" x14ac:dyDescent="0.25">
      <c r="A35" s="9"/>
      <c r="B35" s="10" t="s">
        <v>41</v>
      </c>
      <c r="C35" s="11">
        <v>31131951.510000002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/>
      <c r="K35" s="11"/>
      <c r="L35" s="11"/>
      <c r="M35" s="11"/>
      <c r="N35" s="11"/>
      <c r="O35" s="11"/>
    </row>
    <row r="36" spans="1:15" x14ac:dyDescent="0.25">
      <c r="A36" s="39" t="s">
        <v>42</v>
      </c>
      <c r="B36" s="40"/>
      <c r="C36" s="14">
        <f>SUM(C37:C39)</f>
        <v>0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x14ac:dyDescent="0.25">
      <c r="A37" s="12"/>
      <c r="B37" s="10" t="s">
        <v>43</v>
      </c>
      <c r="C37" s="13">
        <f>SUM(D37:O37)</f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x14ac:dyDescent="0.25">
      <c r="A38" s="9"/>
      <c r="B38" s="10" t="s">
        <v>44</v>
      </c>
      <c r="C38" s="11">
        <f>SUM(D38:O38)</f>
        <v>0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33.75" x14ac:dyDescent="0.25">
      <c r="A39" s="9"/>
      <c r="B39" s="10" t="s">
        <v>45</v>
      </c>
      <c r="C39" s="11">
        <f>SUM(D39:O39)</f>
        <v>0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x14ac:dyDescent="0.25">
      <c r="A40" s="39" t="s">
        <v>46</v>
      </c>
      <c r="B40" s="40"/>
      <c r="C40" s="14">
        <f>SUM(C41:C43)</f>
        <v>296683187.42000002</v>
      </c>
      <c r="D40" s="14">
        <f t="shared" ref="D40:O40" si="3">SUM(D41:D43)</f>
        <v>74307448.180000007</v>
      </c>
      <c r="E40" s="14">
        <f t="shared" si="3"/>
        <v>1135545.5900000003</v>
      </c>
      <c r="F40" s="14">
        <f t="shared" si="3"/>
        <v>68016559.790000007</v>
      </c>
      <c r="G40" s="14">
        <f t="shared" si="3"/>
        <v>1699835.93</v>
      </c>
      <c r="H40" s="14">
        <f t="shared" si="3"/>
        <v>225471054.14999998</v>
      </c>
      <c r="I40" s="14">
        <f t="shared" si="3"/>
        <v>1465256.95</v>
      </c>
      <c r="J40" s="14">
        <f t="shared" si="3"/>
        <v>0</v>
      </c>
      <c r="K40" s="14">
        <f t="shared" si="3"/>
        <v>0</v>
      </c>
      <c r="L40" s="14">
        <f t="shared" si="3"/>
        <v>0</v>
      </c>
      <c r="M40" s="14">
        <f t="shared" si="3"/>
        <v>0</v>
      </c>
      <c r="N40" s="14">
        <f t="shared" si="3"/>
        <v>0</v>
      </c>
      <c r="O40" s="14">
        <f t="shared" si="3"/>
        <v>0</v>
      </c>
    </row>
    <row r="41" spans="1:15" x14ac:dyDescent="0.25">
      <c r="A41" s="9"/>
      <c r="B41" s="10" t="s">
        <v>47</v>
      </c>
      <c r="C41" s="11">
        <f>8464147.97+2307091.94+285911947.51</f>
        <v>296683187.42000002</v>
      </c>
      <c r="D41" s="11">
        <f>1145204.54+2642.71+73159600.93</f>
        <v>74307448.180000007</v>
      </c>
      <c r="E41" s="11">
        <v>1135545.5900000003</v>
      </c>
      <c r="F41" s="11">
        <f>825522.33+1424.31+67189613.15</f>
        <v>68016559.790000007</v>
      </c>
      <c r="G41" s="11">
        <v>1699835.93</v>
      </c>
      <c r="H41" s="11">
        <v>225471054.14999998</v>
      </c>
      <c r="I41" s="11">
        <v>1465256.95</v>
      </c>
      <c r="J41" s="11"/>
      <c r="K41" s="11"/>
      <c r="L41" s="11"/>
      <c r="M41" s="11"/>
      <c r="N41" s="11"/>
      <c r="O41" s="11"/>
    </row>
    <row r="42" spans="1:15" x14ac:dyDescent="0.25">
      <c r="A42" s="9"/>
      <c r="B42" s="10" t="s">
        <v>48</v>
      </c>
      <c r="C42" s="11">
        <f>SUM(D42:O42)</f>
        <v>0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33.75" x14ac:dyDescent="0.25">
      <c r="A43" s="9"/>
      <c r="B43" s="10" t="s">
        <v>49</v>
      </c>
      <c r="C43" s="11">
        <f>SUM(D43:O43)</f>
        <v>0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x14ac:dyDescent="0.25">
      <c r="A44" s="39" t="s">
        <v>50</v>
      </c>
      <c r="B44" s="40"/>
      <c r="C44" s="14">
        <f>SUM(C45:C47)</f>
        <v>0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ht="22.5" x14ac:dyDescent="0.25">
      <c r="A45" s="9"/>
      <c r="B45" s="10" t="s">
        <v>51</v>
      </c>
      <c r="C45" s="11">
        <f t="shared" ref="C45:C51" si="4">SUM(D45:O45)</f>
        <v>0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x14ac:dyDescent="0.25">
      <c r="A46" s="9"/>
      <c r="B46" s="10" t="s">
        <v>52</v>
      </c>
      <c r="C46" s="11">
        <f t="shared" si="4"/>
        <v>0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27.75" customHeight="1" x14ac:dyDescent="0.25">
      <c r="A47" s="12"/>
      <c r="B47" s="10" t="s">
        <v>53</v>
      </c>
      <c r="C47" s="15">
        <f t="shared" si="4"/>
        <v>0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5">
      <c r="A48" s="39" t="s">
        <v>54</v>
      </c>
      <c r="B48" s="40"/>
      <c r="C48" s="14">
        <f t="shared" si="4"/>
        <v>0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15" x14ac:dyDescent="0.25">
      <c r="A49" s="9"/>
      <c r="B49" s="10" t="s">
        <v>55</v>
      </c>
      <c r="C49" s="11">
        <f t="shared" si="4"/>
        <v>0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x14ac:dyDescent="0.25">
      <c r="A50" s="9"/>
      <c r="B50" s="10" t="s">
        <v>56</v>
      </c>
      <c r="C50" s="11">
        <f t="shared" si="4"/>
        <v>0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x14ac:dyDescent="0.25">
      <c r="A51" s="9"/>
      <c r="B51" s="10" t="s">
        <v>57</v>
      </c>
      <c r="C51" s="11">
        <f t="shared" si="4"/>
        <v>0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x14ac:dyDescent="0.25">
      <c r="A52" s="39" t="s">
        <v>58</v>
      </c>
      <c r="B52" s="40"/>
      <c r="C52" s="14">
        <f>SUM(C53:C58)</f>
        <v>526568828.44</v>
      </c>
      <c r="D52" s="14">
        <f>SUM(D53:D58)</f>
        <v>182776144.50999999</v>
      </c>
      <c r="E52" s="14">
        <f t="shared" ref="E52:O52" si="5">SUM(E53:E58)</f>
        <v>0</v>
      </c>
      <c r="F52" s="14">
        <f t="shared" si="5"/>
        <v>99422302.280000001</v>
      </c>
      <c r="G52" s="14">
        <f t="shared" si="5"/>
        <v>0</v>
      </c>
      <c r="H52" s="14">
        <f t="shared" si="5"/>
        <v>0</v>
      </c>
      <c r="I52" s="14">
        <f t="shared" si="5"/>
        <v>0</v>
      </c>
      <c r="J52" s="14">
        <f t="shared" si="5"/>
        <v>0</v>
      </c>
      <c r="K52" s="14">
        <f t="shared" si="5"/>
        <v>0</v>
      </c>
      <c r="L52" s="14">
        <f t="shared" si="5"/>
        <v>0</v>
      </c>
      <c r="M52" s="14">
        <f t="shared" si="5"/>
        <v>0</v>
      </c>
      <c r="N52" s="14">
        <f t="shared" si="5"/>
        <v>0</v>
      </c>
      <c r="O52" s="14">
        <f t="shared" si="5"/>
        <v>0</v>
      </c>
    </row>
    <row r="53" spans="1:15" x14ac:dyDescent="0.25">
      <c r="A53" s="9"/>
      <c r="B53" s="10" t="s">
        <v>59</v>
      </c>
      <c r="C53" s="11">
        <f>SUM(D53:O53)</f>
        <v>0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x14ac:dyDescent="0.25">
      <c r="A54" s="9"/>
      <c r="B54" s="10" t="s">
        <v>60</v>
      </c>
      <c r="C54" s="11">
        <f>SUM(D54:O54)</f>
        <v>0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x14ac:dyDescent="0.25">
      <c r="A55" s="9"/>
      <c r="B55" s="10" t="s">
        <v>61</v>
      </c>
      <c r="C55" s="11">
        <v>33138702.440000001</v>
      </c>
      <c r="D55" s="11">
        <v>33138702.440000001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/>
      <c r="K55" s="11"/>
      <c r="L55" s="11"/>
      <c r="M55" s="11"/>
      <c r="N55" s="11"/>
      <c r="O55" s="11"/>
    </row>
    <row r="56" spans="1:15" x14ac:dyDescent="0.25">
      <c r="A56" s="9"/>
      <c r="B56" s="10" t="s">
        <v>62</v>
      </c>
      <c r="C56" s="11">
        <f>SUM(D56:O56)</f>
        <v>0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5" customHeight="1" x14ac:dyDescent="0.25">
      <c r="A57" s="12"/>
      <c r="B57" s="10" t="s">
        <v>63</v>
      </c>
      <c r="C57" s="13">
        <f>SUM(D57:O57)</f>
        <v>0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x14ac:dyDescent="0.25">
      <c r="A58" s="9"/>
      <c r="B58" s="10" t="s">
        <v>64</v>
      </c>
      <c r="C58" s="11">
        <f>493430126</f>
        <v>493430126</v>
      </c>
      <c r="D58" s="11">
        <v>149637442.06999999</v>
      </c>
      <c r="E58" s="11">
        <v>0</v>
      </c>
      <c r="F58" s="11">
        <v>99422302.280000001</v>
      </c>
      <c r="G58" s="11">
        <v>0</v>
      </c>
      <c r="H58" s="11">
        <v>0</v>
      </c>
      <c r="I58" s="11">
        <v>0</v>
      </c>
      <c r="J58" s="11"/>
      <c r="K58" s="11"/>
      <c r="L58" s="11"/>
      <c r="M58" s="11"/>
      <c r="N58" s="11"/>
      <c r="O58" s="11"/>
    </row>
    <row r="59" spans="1:15" x14ac:dyDescent="0.25">
      <c r="A59" s="39" t="s">
        <v>65</v>
      </c>
      <c r="B59" s="40"/>
      <c r="C59" s="14">
        <f>SUM(C60:C61)</f>
        <v>0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 x14ac:dyDescent="0.25">
      <c r="A60" s="9"/>
      <c r="B60" s="10" t="s">
        <v>66</v>
      </c>
      <c r="C60" s="11">
        <f>SUM(D60:O60)</f>
        <v>0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5" customHeight="1" thickBot="1" x14ac:dyDescent="0.3">
      <c r="A61" s="16"/>
      <c r="B61" s="17" t="s">
        <v>67</v>
      </c>
      <c r="C61" s="18">
        <f>SUM(D61:O61)</f>
        <v>0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1:15" x14ac:dyDescent="0.2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1:15" x14ac:dyDescent="0.25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1:15" x14ac:dyDescent="0.25">
      <c r="A64" s="20"/>
      <c r="B64" s="20"/>
      <c r="C64" s="21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1:15" x14ac:dyDescent="0.25">
      <c r="A65" s="20"/>
      <c r="B65" s="20"/>
      <c r="C65" s="20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1:15" x14ac:dyDescent="0.25">
      <c r="A66" s="20"/>
      <c r="B66" s="20"/>
      <c r="C66" s="20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</row>
    <row r="67" spans="1:15" x14ac:dyDescent="0.25">
      <c r="A67" s="20"/>
      <c r="B67" s="20"/>
      <c r="C67" s="20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1:15" x14ac:dyDescent="0.25">
      <c r="A68" s="20"/>
      <c r="B68" s="20"/>
      <c r="C68" s="20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1:15" x14ac:dyDescent="0.25">
      <c r="A69" s="20"/>
      <c r="B69" s="20"/>
      <c r="C69" s="20"/>
    </row>
    <row r="70" spans="1:15" x14ac:dyDescent="0.25">
      <c r="A70" s="20"/>
      <c r="B70" s="20"/>
      <c r="C70" s="20"/>
    </row>
    <row r="71" spans="1:15" x14ac:dyDescent="0.25">
      <c r="A71" s="20"/>
      <c r="B71" s="20"/>
      <c r="C71" s="20"/>
    </row>
  </sheetData>
  <mergeCells count="16">
    <mergeCell ref="A44:B44"/>
    <mergeCell ref="A48:B48"/>
    <mergeCell ref="A52:B52"/>
    <mergeCell ref="A59:B59"/>
    <mergeCell ref="A10:B10"/>
    <mergeCell ref="A20:B20"/>
    <mergeCell ref="A26:B26"/>
    <mergeCell ref="A29:B29"/>
    <mergeCell ref="A36:B36"/>
    <mergeCell ref="A40:B40"/>
    <mergeCell ref="A9:B9"/>
    <mergeCell ref="A2:O2"/>
    <mergeCell ref="A3:O3"/>
    <mergeCell ref="A5:O5"/>
    <mergeCell ref="A6:O6"/>
    <mergeCell ref="A8:B8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Calendario 2019</vt:lpstr>
      <vt:lpstr>Calendario 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AMPARO</cp:lastModifiedBy>
  <cp:lastPrinted>2019-05-14T16:50:00Z</cp:lastPrinted>
  <dcterms:created xsi:type="dcterms:W3CDTF">2018-07-26T00:04:22Z</dcterms:created>
  <dcterms:modified xsi:type="dcterms:W3CDTF">2019-05-14T16:51:28Z</dcterms:modified>
</cp:coreProperties>
</file>