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2018__RecComp Contabilidad\2018 06 Junio Edos. Fin\CONAC\"/>
    </mc:Choice>
  </mc:AlternateContent>
  <bookViews>
    <workbookView xWindow="0" yWindow="0" windowWidth="20490" windowHeight="9030"/>
  </bookViews>
  <sheets>
    <sheet name="Edo. analitico de Ing. CONAC" sheetId="11" r:id="rId1"/>
    <sheet name="Hoja1" sheetId="12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_xlnm.Print_Area" localSheetId="0">'Edo. analitico de Ing. CONAC'!$B$1:$J$72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E24" i="11" l="1"/>
  <c r="F15" i="11"/>
  <c r="G16" i="11" l="1"/>
  <c r="G14" i="11" l="1"/>
  <c r="G24" i="11" l="1"/>
  <c r="E49" i="11"/>
  <c r="E37" i="11"/>
  <c r="G19" i="11" l="1"/>
  <c r="G23" i="11" l="1"/>
  <c r="I18" i="11"/>
  <c r="G18" i="11"/>
  <c r="H18" i="11"/>
  <c r="F18" i="11"/>
  <c r="G15" i="11"/>
  <c r="H15" i="11"/>
  <c r="I15" i="11"/>
  <c r="F26" i="11" l="1"/>
  <c r="J16" i="11"/>
  <c r="J19" i="11"/>
  <c r="J20" i="11"/>
  <c r="J21" i="11"/>
  <c r="J22" i="11"/>
  <c r="J23" i="11"/>
  <c r="J24" i="11"/>
  <c r="J14" i="11"/>
  <c r="E50" i="11" l="1"/>
  <c r="F50" i="11"/>
  <c r="K16" i="11" l="1"/>
  <c r="I50" i="11" l="1"/>
  <c r="G50" i="11" l="1"/>
  <c r="J50" i="11"/>
  <c r="H53" i="11" l="1"/>
  <c r="H49" i="11"/>
  <c r="F53" i="11" l="1"/>
  <c r="I53" i="11" l="1"/>
  <c r="J12" i="11" l="1"/>
  <c r="J13" i="11"/>
  <c r="J11" i="11"/>
  <c r="E18" i="11"/>
  <c r="J18" i="11" s="1"/>
  <c r="E15" i="11"/>
  <c r="J15" i="11" s="1"/>
  <c r="F49" i="11" l="1"/>
  <c r="F47" i="11" s="1"/>
  <c r="I37" i="11"/>
  <c r="H37" i="11"/>
  <c r="F37" i="11"/>
  <c r="J35" i="11" l="1"/>
  <c r="J36" i="11"/>
  <c r="J39" i="11"/>
  <c r="J40" i="11"/>
  <c r="J42" i="11"/>
  <c r="J43" i="11"/>
  <c r="J44" i="11"/>
  <c r="J48" i="11"/>
  <c r="E53" i="11"/>
  <c r="G53" i="11" s="1"/>
  <c r="G13" i="11"/>
  <c r="G12" i="11"/>
  <c r="G11" i="11"/>
  <c r="G26" i="11" s="1"/>
  <c r="H52" i="11"/>
  <c r="F52" i="11"/>
  <c r="G49" i="11"/>
  <c r="E47" i="11"/>
  <c r="G44" i="11"/>
  <c r="I41" i="11"/>
  <c r="H41" i="11"/>
  <c r="E41" i="11"/>
  <c r="I38" i="11"/>
  <c r="H38" i="11"/>
  <c r="F38" i="11"/>
  <c r="F34" i="11" s="1"/>
  <c r="E38" i="11"/>
  <c r="E34" i="11" s="1"/>
  <c r="G36" i="11"/>
  <c r="G35" i="11"/>
  <c r="E26" i="11"/>
  <c r="E52" i="11" l="1"/>
  <c r="E55" i="11" s="1"/>
  <c r="H50" i="11"/>
  <c r="H47" i="11" s="1"/>
  <c r="H26" i="11"/>
  <c r="I49" i="11"/>
  <c r="J49" i="11" s="1"/>
  <c r="J47" i="11" s="1"/>
  <c r="I26" i="11"/>
  <c r="H34" i="11"/>
  <c r="J41" i="11"/>
  <c r="J37" i="11"/>
  <c r="G37" i="11"/>
  <c r="I52" i="11"/>
  <c r="J53" i="11"/>
  <c r="J52" i="11" s="1"/>
  <c r="G38" i="11"/>
  <c r="J38" i="11"/>
  <c r="I34" i="11"/>
  <c r="G47" i="11"/>
  <c r="F55" i="11"/>
  <c r="G52" i="11"/>
  <c r="H55" i="11" l="1"/>
  <c r="J26" i="11"/>
  <c r="G34" i="11"/>
  <c r="G55" i="11" s="1"/>
  <c r="J34" i="11"/>
  <c r="J55" i="11" s="1"/>
  <c r="I47" i="11"/>
  <c r="I55" i="11" s="1"/>
</calcChain>
</file>

<file path=xl/sharedStrings.xml><?xml version="1.0" encoding="utf-8"?>
<sst xmlns="http://schemas.openxmlformats.org/spreadsheetml/2006/main" count="66" uniqueCount="40">
  <si>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</si>
  <si>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</si>
  <si>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</si>
  <si>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</si>
  <si>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</si>
  <si>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</si>
  <si>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</si>
  <si>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</si>
  <si>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</si>
  <si>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</si>
  <si>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</si>
  <si>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</si>
  <si>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</si>
  <si>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</si>
  <si>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</si>
  <si>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</si>
  <si>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</si>
  <si>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</si>
  <si>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</si>
  <si>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</si>
  <si>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</si>
  <si>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</si>
  <si>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</si>
  <si>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</si>
  <si>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</si>
  <si>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</si>
  <si>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</si>
  <si>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</si>
  <si>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</si>
  <si>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</si>
  <si>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</si>
  <si>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</si>
  <si>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</si>
  <si>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</si>
  <si>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</si>
  <si>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</si>
  <si>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</si>
  <si>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 xml:space="preserve">Aprovechamientos </t>
  </si>
  <si>
    <t>Del 1 enero al 30 de Junio de 2018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</si>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</sst>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  <font>
      <sz val="10"/>
      <color theme="0"/>
      <name val="Gotham Book"/>
    </font>
    <font>
      <b/>
      <sz val="10"/>
      <color rgb="FFFF0000"/>
      <name val="Gotham Book"/>
    </font>
    <font>
      <sz val="11"/>
      <color theme="0"/>
      <name val="Gotham Book"/>
    </font>
    <font>
      <sz val="9"/>
      <color theme="1"/>
      <name val="Gotham Book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2">
    <xf numFmtId="0" fontId="0" fillId="0" borderId="0" xfId="0" applyFont="1"/>
    <xf numFmtId="0" fontId="6" fillId="0" borderId="0" xfId="234" applyFont="1"/>
    <xf numFmtId="0" fontId="7" fillId="18" borderId="0" xfId="236" applyFont="1" applyFill="1"/>
    <xf numFmtId="0" fontId="8" fillId="18" borderId="0" xfId="234" applyFont="1" applyFill="1"/>
    <xf numFmtId="0" fontId="7" fillId="18" borderId="0" xfId="236" applyFont="1" applyFill="1" applyAlignment="1">
      <alignment horizontal="center"/>
    </xf>
    <xf numFmtId="0" fontId="12" fillId="18" borderId="10" xfId="236" applyFont="1" applyFill="1" applyBorder="1"/>
    <xf numFmtId="0" fontId="12" fillId="18" borderId="11" xfId="236" applyFont="1" applyFill="1" applyBorder="1"/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21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4" fillId="0" borderId="25" xfId="237" applyNumberFormat="1" applyFont="1" applyFill="1" applyBorder="1" applyAlignment="1" applyProtection="1">
      <alignment horizontal="right"/>
      <protection locked="0"/>
    </xf>
    <xf numFmtId="165" fontId="12" fillId="0" borderId="14" xfId="237" applyNumberFormat="1" applyFont="1" applyFill="1" applyBorder="1" applyAlignment="1" applyProtection="1">
      <alignment horizontal="right"/>
    </xf>
    <xf numFmtId="0" fontId="12" fillId="0" borderId="13" xfId="236" applyFont="1" applyFill="1" applyBorder="1" applyAlignment="1">
      <alignment horizontal="left" vertical="center"/>
    </xf>
    <xf numFmtId="165" fontId="13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center"/>
    </xf>
    <xf numFmtId="165" fontId="12" fillId="0" borderId="17" xfId="237" applyNumberFormat="1" applyFont="1" applyFill="1" applyBorder="1" applyAlignment="1">
      <alignment horizontal="center"/>
    </xf>
    <xf numFmtId="0" fontId="15" fillId="0" borderId="18" xfId="236" applyFont="1" applyFill="1" applyBorder="1" applyAlignment="1">
      <alignment horizontal="centerContinuous"/>
    </xf>
    <xf numFmtId="0" fontId="15" fillId="0" borderId="19" xfId="236" applyFont="1" applyFill="1" applyBorder="1" applyAlignment="1">
      <alignment horizontal="centerContinuous"/>
    </xf>
    <xf numFmtId="0" fontId="15" fillId="0" borderId="20" xfId="236" applyFont="1" applyFill="1" applyBorder="1" applyAlignment="1">
      <alignment horizontal="left" wrapText="1"/>
    </xf>
    <xf numFmtId="0" fontId="16" fillId="0" borderId="0" xfId="234" applyFont="1" applyFill="1"/>
    <xf numFmtId="165" fontId="16" fillId="0" borderId="0" xfId="234" applyNumberFormat="1" applyFont="1" applyFill="1"/>
    <xf numFmtId="0" fontId="6" fillId="0" borderId="0" xfId="234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24" xfId="236" applyFont="1" applyFill="1" applyBorder="1" applyAlignment="1">
      <alignment horizontal="center"/>
    </xf>
    <xf numFmtId="0" fontId="12" fillId="0" borderId="29" xfId="236" applyFont="1" applyFill="1" applyBorder="1" applyAlignment="1">
      <alignment horizontal="center"/>
    </xf>
    <xf numFmtId="0" fontId="15" fillId="0" borderId="13" xfId="236" applyFont="1" applyFill="1" applyBorder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6" fillId="0" borderId="30" xfId="234" applyFont="1" applyFill="1" applyBorder="1"/>
    <xf numFmtId="165" fontId="15" fillId="0" borderId="25" xfId="236" applyNumberFormat="1" applyFont="1" applyFill="1" applyBorder="1" applyAlignment="1">
      <alignment horizontal="right"/>
    </xf>
    <xf numFmtId="165" fontId="15" fillId="0" borderId="31" xfId="236" applyNumberFormat="1" applyFont="1" applyFill="1" applyBorder="1" applyAlignment="1">
      <alignment horizontal="right"/>
    </xf>
    <xf numFmtId="0" fontId="12" fillId="0" borderId="13" xfId="236" applyFont="1" applyFill="1" applyBorder="1" applyAlignment="1">
      <alignment horizontal="center" vertical="center"/>
    </xf>
    <xf numFmtId="165" fontId="13" fillId="0" borderId="25" xfId="234" applyNumberFormat="1" applyFont="1" applyFill="1" applyBorder="1" applyAlignment="1">
      <alignment horizontal="right" vertical="center" wrapText="1"/>
    </xf>
    <xf numFmtId="165" fontId="13" fillId="0" borderId="31" xfId="234" applyNumberFormat="1" applyFont="1" applyFill="1" applyBorder="1" applyAlignment="1">
      <alignment horizontal="right" vertical="center" wrapText="1"/>
    </xf>
    <xf numFmtId="0" fontId="16" fillId="0" borderId="0" xfId="234" applyFont="1" applyFill="1" applyBorder="1"/>
    <xf numFmtId="0" fontId="13" fillId="0" borderId="30" xfId="234" applyFont="1" applyFill="1" applyBorder="1" applyAlignment="1">
      <alignment vertical="center" wrapText="1"/>
    </xf>
    <xf numFmtId="165" fontId="18" fillId="0" borderId="25" xfId="234" applyNumberFormat="1" applyFont="1" applyFill="1" applyBorder="1" applyAlignment="1">
      <alignment horizontal="right" vertical="center" wrapText="1"/>
    </xf>
    <xf numFmtId="165" fontId="18" fillId="0" borderId="31" xfId="234" applyNumberFormat="1" applyFont="1" applyFill="1" applyBorder="1" applyAlignment="1">
      <alignment horizontal="right" vertical="center" wrapText="1"/>
    </xf>
    <xf numFmtId="0" fontId="15" fillId="0" borderId="13" xfId="236" applyFont="1" applyFill="1" applyBorder="1" applyAlignment="1">
      <alignment horizontal="center" vertical="center"/>
    </xf>
    <xf numFmtId="0" fontId="11" fillId="0" borderId="0" xfId="234" applyFont="1" applyFill="1" applyBorder="1"/>
    <xf numFmtId="0" fontId="11" fillId="0" borderId="30" xfId="234" applyFont="1" applyFill="1" applyBorder="1"/>
    <xf numFmtId="165" fontId="15" fillId="0" borderId="25" xfId="237" applyNumberFormat="1" applyFont="1" applyFill="1" applyBorder="1" applyAlignment="1">
      <alignment horizontal="right"/>
    </xf>
    <xf numFmtId="165" fontId="15" fillId="0" borderId="31" xfId="237" applyNumberFormat="1" applyFont="1" applyFill="1" applyBorder="1" applyAlignment="1">
      <alignment horizontal="right"/>
    </xf>
    <xf numFmtId="0" fontId="12" fillId="0" borderId="0" xfId="236" applyFont="1" applyFill="1" applyBorder="1" applyAlignment="1">
      <alignment horizontal="center" vertical="center"/>
    </xf>
    <xf numFmtId="0" fontId="12" fillId="0" borderId="32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right"/>
    </xf>
    <xf numFmtId="165" fontId="12" fillId="0" borderId="33" xfId="237" applyNumberFormat="1" applyFont="1" applyFill="1" applyBorder="1" applyAlignment="1">
      <alignment horizontal="right"/>
    </xf>
    <xf numFmtId="0" fontId="15" fillId="0" borderId="20" xfId="236" applyFont="1" applyFill="1" applyBorder="1" applyAlignment="1">
      <alignment horizontal="left" wrapText="1" indent="1"/>
    </xf>
    <xf numFmtId="165" fontId="15" fillId="0" borderId="27" xfId="236" applyNumberFormat="1" applyFont="1" applyFill="1" applyBorder="1" applyAlignment="1">
      <alignment horizontal="right"/>
    </xf>
    <xf numFmtId="165" fontId="15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168" fontId="6" fillId="0" borderId="0" xfId="234" applyNumberFormat="1" applyFont="1"/>
    <xf numFmtId="165" fontId="15" fillId="0" borderId="27" xfId="236" applyNumberFormat="1" applyFont="1" applyFill="1" applyBorder="1" applyAlignment="1" applyProtection="1">
      <alignment horizontal="right"/>
    </xf>
    <xf numFmtId="166" fontId="22" fillId="0" borderId="0" xfId="238" applyNumberFormat="1" applyFont="1"/>
    <xf numFmtId="165" fontId="15" fillId="0" borderId="25" xfId="237" applyNumberFormat="1" applyFont="1" applyFill="1" applyBorder="1" applyAlignment="1" applyProtection="1">
      <alignment horizontal="right"/>
    </xf>
    <xf numFmtId="165" fontId="15" fillId="0" borderId="14" xfId="237" applyNumberFormat="1" applyFont="1" applyFill="1" applyBorder="1" applyAlignment="1" applyProtection="1">
      <alignment horizontal="right"/>
    </xf>
    <xf numFmtId="166" fontId="23" fillId="0" borderId="0" xfId="238" applyNumberFormat="1" applyFont="1"/>
    <xf numFmtId="0" fontId="19" fillId="0" borderId="0" xfId="234" applyFont="1"/>
    <xf numFmtId="166" fontId="23" fillId="0" borderId="0" xfId="238" applyNumberFormat="1" applyFont="1" applyAlignment="1"/>
    <xf numFmtId="0" fontId="19" fillId="0" borderId="0" xfId="234" applyFont="1" applyAlignment="1"/>
    <xf numFmtId="0" fontId="24" fillId="0" borderId="0" xfId="234" applyFont="1" applyFill="1"/>
    <xf numFmtId="0" fontId="6" fillId="0" borderId="0" xfId="234" applyFont="1" applyBorder="1"/>
    <xf numFmtId="0" fontId="13" fillId="0" borderId="0" xfId="0" applyFont="1" applyBorder="1" applyAlignment="1">
      <alignment horizontal="center" vertical="top"/>
    </xf>
    <xf numFmtId="168" fontId="19" fillId="0" borderId="0" xfId="234" applyNumberFormat="1" applyFont="1"/>
    <xf numFmtId="165" fontId="12" fillId="0" borderId="24" xfId="236" applyNumberFormat="1" applyFont="1" applyFill="1" applyBorder="1" applyAlignment="1">
      <alignment horizontal="center"/>
    </xf>
    <xf numFmtId="165" fontId="12" fillId="0" borderId="12" xfId="236" applyNumberFormat="1" applyFont="1" applyFill="1" applyBorder="1" applyAlignment="1">
      <alignment horizontal="center"/>
    </xf>
    <xf numFmtId="165" fontId="15" fillId="0" borderId="25" xfId="237" applyNumberFormat="1" applyFont="1" applyFill="1" applyBorder="1" applyAlignment="1" applyProtection="1">
      <alignment horizontal="right"/>
      <protection locked="0"/>
    </xf>
    <xf numFmtId="165" fontId="17" fillId="0" borderId="25" xfId="237" applyNumberFormat="1" applyFont="1" applyFill="1" applyBorder="1" applyAlignment="1" applyProtection="1">
      <alignment horizontal="right"/>
      <protection locked="0"/>
    </xf>
    <xf numFmtId="165" fontId="18" fillId="0" borderId="25" xfId="234" applyNumberFormat="1" applyFont="1" applyFill="1" applyBorder="1" applyAlignment="1" applyProtection="1">
      <alignment horizontal="right" wrapText="1"/>
      <protection locked="0"/>
    </xf>
    <xf numFmtId="165" fontId="15" fillId="0" borderId="18" xfId="236" applyNumberFormat="1" applyFont="1" applyFill="1" applyBorder="1" applyAlignment="1" applyProtection="1">
      <alignment horizontal="right"/>
    </xf>
    <xf numFmtId="167" fontId="6" fillId="0" borderId="0" xfId="234" applyNumberFormat="1" applyFont="1"/>
    <xf numFmtId="167" fontId="19" fillId="0" borderId="0" xfId="234" applyNumberFormat="1" applyFont="1"/>
    <xf numFmtId="166" fontId="23" fillId="0" borderId="0" xfId="238" applyNumberFormat="1" applyFont="1" applyFill="1"/>
    <xf numFmtId="165" fontId="25" fillId="0" borderId="0" xfId="234" applyNumberFormat="1" applyFont="1" applyFill="1"/>
    <xf numFmtId="167" fontId="25" fillId="0" borderId="0" xfId="234" applyNumberFormat="1" applyFont="1" applyFill="1"/>
    <xf numFmtId="165" fontId="8" fillId="0" borderId="0" xfId="234" applyNumberFormat="1" applyFont="1" applyFill="1"/>
    <xf numFmtId="167" fontId="7" fillId="0" borderId="0" xfId="234" applyNumberFormat="1" applyFont="1" applyFill="1"/>
    <xf numFmtId="167" fontId="8" fillId="0" borderId="0" xfId="234" applyNumberFormat="1" applyFont="1" applyFill="1"/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0" borderId="0" xfId="234" applyFont="1" applyFill="1" applyBorder="1" applyAlignment="1">
      <alignment horizontal="left" vertical="center" wrapText="1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0" xfId="234" applyFont="1" applyFill="1" applyBorder="1" applyAlignment="1">
      <alignment horizontal="left" vertical="center" wrapText="1"/>
    </xf>
    <xf numFmtId="0" fontId="13" fillId="0" borderId="13" xfId="234" applyFont="1" applyFill="1" applyBorder="1" applyAlignment="1">
      <alignment horizontal="left" vertical="center" wrapText="1"/>
    </xf>
    <xf numFmtId="0" fontId="18" fillId="0" borderId="13" xfId="234" applyFont="1" applyFill="1" applyBorder="1" applyAlignment="1">
      <alignment horizontal="left" vertical="center" wrapText="1"/>
    </xf>
    <xf numFmtId="0" fontId="18" fillId="0" borderId="0" xfId="234" applyFont="1" applyFill="1" applyBorder="1" applyAlignment="1">
      <alignment horizontal="left" vertical="center" wrapText="1"/>
    </xf>
    <xf numFmtId="0" fontId="18" fillId="0" borderId="13" xfId="234" applyFont="1" applyFill="1" applyBorder="1" applyAlignment="1">
      <alignment horizontal="left" wrapText="1"/>
    </xf>
    <xf numFmtId="0" fontId="18" fillId="0" borderId="0" xfId="234" applyFont="1" applyFill="1" applyBorder="1" applyAlignment="1">
      <alignment horizontal="left" wrapText="1"/>
    </xf>
    <xf numFmtId="165" fontId="15" fillId="0" borderId="21" xfId="236" applyNumberFormat="1" applyFont="1" applyFill="1" applyBorder="1" applyAlignment="1">
      <alignment horizontal="right"/>
    </xf>
    <xf numFmtId="165" fontId="15" fillId="0" borderId="23" xfId="236" applyNumberFormat="1" applyFont="1" applyFill="1" applyBorder="1" applyAlignment="1">
      <alignment horizontal="right"/>
    </xf>
    <xf numFmtId="165" fontId="17" fillId="0" borderId="18" xfId="234" applyNumberFormat="1" applyFont="1" applyFill="1" applyBorder="1" applyAlignment="1">
      <alignment horizontal="center" vertical="top" wrapText="1"/>
    </xf>
    <xf numFmtId="165" fontId="17" fillId="0" borderId="20" xfId="234" applyNumberFormat="1" applyFont="1" applyFill="1" applyBorder="1" applyAlignment="1">
      <alignment horizontal="center" vertical="top" wrapText="1"/>
    </xf>
    <xf numFmtId="0" fontId="13" fillId="0" borderId="30" xfId="234" applyFont="1" applyFill="1" applyBorder="1" applyAlignment="1">
      <alignment horizontal="left" vertical="center" wrapText="1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0" fontId="6" fillId="0" borderId="0" xfId="234" applyFont="1" applyAlignment="1">
      <alignment horizontal="center"/>
    </xf>
    <xf numFmtId="0" fontId="11" fillId="0" borderId="0" xfId="234" applyFont="1" applyBorder="1" applyAlignment="1">
      <alignment horizontal="center" vertical="top" wrapText="1"/>
    </xf>
    <xf numFmtId="0" fontId="10" fillId="18" borderId="0" xfId="234" applyFont="1" applyFill="1" applyAlignment="1">
      <alignment horizontal="left" vertical="top" wrapText="1"/>
    </xf>
    <xf numFmtId="165" fontId="15" fillId="0" borderId="21" xfId="236" applyNumberFormat="1" applyFont="1" applyFill="1" applyBorder="1" applyAlignment="1"/>
    <xf numFmtId="165" fontId="15" fillId="0" borderId="23" xfId="236" applyNumberFormat="1" applyFont="1" applyFill="1" applyBorder="1" applyAlignment="1"/>
    <xf numFmtId="0" fontId="19" fillId="0" borderId="0" xfId="234" applyFont="1" applyBorder="1" applyAlignment="1">
      <alignment horizontal="left"/>
    </xf>
    <xf numFmtId="0" fontId="6" fillId="0" borderId="0" xfId="234" applyFont="1" applyBorder="1" applyAlignment="1">
      <alignment horizontal="center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1" xfId="220" builtinId="16" customBuiltin="1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61</xdr:row>
      <xdr:rowOff>143434</xdr:rowOff>
    </xdr:from>
    <xdr:to>
      <xdr:col>4</xdr:col>
      <xdr:colOff>524884</xdr:colOff>
      <xdr:row>67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797858</xdr:colOff>
      <xdr:row>61</xdr:row>
      <xdr:rowOff>134469</xdr:rowOff>
    </xdr:from>
    <xdr:to>
      <xdr:col>9</xdr:col>
      <xdr:colOff>381447</xdr:colOff>
      <xdr:row>68</xdr:row>
      <xdr:rowOff>17928</xdr:rowOff>
    </xdr:to>
    <xdr:sp macro="" textlink="">
      <xdr:nvSpPr>
        <xdr:cNvPr id="3" name="CuadroTexto 2"/>
        <xdr:cNvSpPr txBox="1"/>
      </xdr:nvSpPr>
      <xdr:spPr>
        <a:xfrm>
          <a:off x="6526305" y="11932022"/>
          <a:ext cx="2766060" cy="11295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67</xdr:row>
      <xdr:rowOff>125505</xdr:rowOff>
    </xdr:from>
    <xdr:to>
      <xdr:col>6</xdr:col>
      <xdr:colOff>973119</xdr:colOff>
      <xdr:row>73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6"/>
  <sheetViews>
    <sheetView showGridLines="0" tabSelected="1" zoomScale="130" zoomScaleNormal="130" workbookViewId="0">
      <selection activeCell="B24" sqref="B24:D24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7.7109375" style="1" customWidth="1"/>
    <col min="8" max="8" width="14.85546875" style="1" customWidth="1"/>
    <col min="9" max="9" width="14.7109375" style="1" customWidth="1"/>
    <col min="10" max="10" width="15.42578125" style="1" customWidth="1"/>
    <col min="11" max="11" width="21" style="12" bestFit="1" customWidth="1"/>
    <col min="12" max="12" width="18.57031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90" t="s">
        <v>0</v>
      </c>
      <c r="C2" s="91"/>
      <c r="D2" s="91"/>
      <c r="E2" s="91"/>
      <c r="F2" s="91"/>
      <c r="G2" s="91"/>
      <c r="H2" s="91"/>
      <c r="I2" s="91"/>
      <c r="J2" s="92"/>
    </row>
    <row r="3" spans="2:13" x14ac:dyDescent="0.2">
      <c r="B3" s="93" t="s">
        <v>1</v>
      </c>
      <c r="C3" s="94"/>
      <c r="D3" s="94"/>
      <c r="E3" s="94"/>
      <c r="F3" s="94"/>
      <c r="G3" s="94"/>
      <c r="H3" s="94"/>
      <c r="I3" s="94"/>
      <c r="J3" s="95"/>
    </row>
    <row r="4" spans="2:13" x14ac:dyDescent="0.2">
      <c r="B4" s="96" t="s">
        <v>38</v>
      </c>
      <c r="C4" s="97"/>
      <c r="D4" s="97"/>
      <c r="E4" s="97"/>
      <c r="F4" s="97"/>
      <c r="G4" s="97"/>
      <c r="H4" s="97"/>
      <c r="I4" s="97"/>
      <c r="J4" s="98"/>
    </row>
    <row r="5" spans="2:13" ht="15" thickBot="1" x14ac:dyDescent="0.25">
      <c r="B5" s="99" t="s">
        <v>2</v>
      </c>
      <c r="C5" s="100"/>
      <c r="D5" s="100"/>
      <c r="E5" s="100"/>
      <c r="F5" s="100"/>
      <c r="G5" s="100"/>
      <c r="H5" s="100"/>
      <c r="I5" s="100"/>
      <c r="J5" s="101"/>
    </row>
    <row r="6" spans="2:13" ht="8.25" customHeight="1" thickBot="1" x14ac:dyDescent="0.25">
      <c r="B6" s="2"/>
      <c r="C6" s="2"/>
      <c r="D6" s="2"/>
      <c r="E6" s="3"/>
      <c r="F6" s="4"/>
      <c r="G6" s="4"/>
      <c r="H6" s="4"/>
      <c r="I6" s="4"/>
      <c r="J6" s="4"/>
    </row>
    <row r="7" spans="2:13" ht="15" thickBot="1" x14ac:dyDescent="0.25">
      <c r="B7" s="102" t="s">
        <v>3</v>
      </c>
      <c r="C7" s="103"/>
      <c r="D7" s="104"/>
      <c r="E7" s="108" t="s">
        <v>4</v>
      </c>
      <c r="F7" s="109"/>
      <c r="G7" s="109"/>
      <c r="H7" s="109"/>
      <c r="I7" s="110"/>
      <c r="J7" s="111" t="s">
        <v>5</v>
      </c>
    </row>
    <row r="8" spans="2:13" ht="15" customHeight="1" x14ac:dyDescent="0.2">
      <c r="B8" s="105"/>
      <c r="C8" s="106"/>
      <c r="D8" s="107"/>
      <c r="E8" s="114" t="s">
        <v>6</v>
      </c>
      <c r="F8" s="111" t="s">
        <v>7</v>
      </c>
      <c r="G8" s="111" t="s">
        <v>8</v>
      </c>
      <c r="H8" s="111" t="s">
        <v>9</v>
      </c>
      <c r="I8" s="111" t="s">
        <v>10</v>
      </c>
      <c r="J8" s="112"/>
    </row>
    <row r="9" spans="2:13" ht="21.75" customHeight="1" thickBot="1" x14ac:dyDescent="0.25">
      <c r="B9" s="105"/>
      <c r="C9" s="106"/>
      <c r="D9" s="107"/>
      <c r="E9" s="115"/>
      <c r="F9" s="113"/>
      <c r="G9" s="113" t="s">
        <v>11</v>
      </c>
      <c r="H9" s="113" t="s">
        <v>12</v>
      </c>
      <c r="I9" s="113" t="s">
        <v>13</v>
      </c>
      <c r="J9" s="113"/>
    </row>
    <row r="10" spans="2:13" x14ac:dyDescent="0.2">
      <c r="B10" s="5"/>
      <c r="C10" s="6"/>
      <c r="D10" s="6"/>
      <c r="E10" s="76"/>
      <c r="F10" s="76"/>
      <c r="G10" s="76"/>
      <c r="H10" s="76"/>
      <c r="I10" s="76"/>
      <c r="J10" s="77"/>
    </row>
    <row r="11" spans="2:13" x14ac:dyDescent="0.2">
      <c r="B11" s="117" t="s">
        <v>14</v>
      </c>
      <c r="C11" s="118"/>
      <c r="D11" s="118"/>
      <c r="E11" s="15"/>
      <c r="F11" s="15"/>
      <c r="G11" s="16">
        <f t="shared" ref="G11:G13" si="0">E11+F11</f>
        <v>0</v>
      </c>
      <c r="H11" s="15"/>
      <c r="I11" s="15"/>
      <c r="J11" s="18">
        <f>I11-E11</f>
        <v>0</v>
      </c>
    </row>
    <row r="12" spans="2:13" ht="26.25" customHeight="1" x14ac:dyDescent="0.2">
      <c r="B12" s="117" t="s">
        <v>15</v>
      </c>
      <c r="C12" s="118"/>
      <c r="D12" s="118"/>
      <c r="E12" s="15"/>
      <c r="F12" s="15"/>
      <c r="G12" s="16">
        <f t="shared" si="0"/>
        <v>0</v>
      </c>
      <c r="H12" s="15"/>
      <c r="I12" s="15"/>
      <c r="J12" s="18">
        <f t="shared" ref="J12:J24" si="1">I12-E12</f>
        <v>0</v>
      </c>
    </row>
    <row r="13" spans="2:13" x14ac:dyDescent="0.2">
      <c r="B13" s="119" t="s">
        <v>16</v>
      </c>
      <c r="C13" s="116"/>
      <c r="D13" s="116"/>
      <c r="E13" s="15"/>
      <c r="F13" s="15"/>
      <c r="G13" s="16">
        <f t="shared" si="0"/>
        <v>0</v>
      </c>
      <c r="H13" s="15"/>
      <c r="I13" s="15"/>
      <c r="J13" s="18">
        <f t="shared" si="1"/>
        <v>0</v>
      </c>
    </row>
    <row r="14" spans="2:13" s="69" customFormat="1" x14ac:dyDescent="0.2">
      <c r="B14" s="120" t="s">
        <v>17</v>
      </c>
      <c r="C14" s="121"/>
      <c r="D14" s="121"/>
      <c r="E14" s="78">
        <v>1137516.1000000001</v>
      </c>
      <c r="F14" s="78">
        <v>-32326.5</v>
      </c>
      <c r="G14" s="66">
        <f>+E14+F14</f>
        <v>1105189.6000000001</v>
      </c>
      <c r="H14" s="78">
        <v>0</v>
      </c>
      <c r="I14" s="78">
        <v>668493</v>
      </c>
      <c r="J14" s="67">
        <f>I14-E14</f>
        <v>-469023.10000000009</v>
      </c>
      <c r="K14" s="75"/>
      <c r="L14" s="75"/>
      <c r="M14" s="83"/>
    </row>
    <row r="15" spans="2:13" s="69" customFormat="1" x14ac:dyDescent="0.2">
      <c r="B15" s="120" t="s">
        <v>18</v>
      </c>
      <c r="C15" s="121"/>
      <c r="D15" s="121"/>
      <c r="E15" s="66">
        <f t="shared" ref="E15" si="2">E16+E17</f>
        <v>8464.1</v>
      </c>
      <c r="F15" s="66">
        <f>F16+F17</f>
        <v>595</v>
      </c>
      <c r="G15" s="66">
        <f t="shared" ref="G15:I15" si="3">G16+G17</f>
        <v>9059.1</v>
      </c>
      <c r="H15" s="66">
        <f t="shared" si="3"/>
        <v>0</v>
      </c>
      <c r="I15" s="66">
        <f t="shared" si="3"/>
        <v>7292</v>
      </c>
      <c r="J15" s="67">
        <f t="shared" si="1"/>
        <v>-1172.1000000000004</v>
      </c>
      <c r="K15" s="68"/>
      <c r="L15" s="75"/>
    </row>
    <row r="16" spans="2:13" x14ac:dyDescent="0.2">
      <c r="B16" s="19" t="s">
        <v>19</v>
      </c>
      <c r="C16" s="116"/>
      <c r="D16" s="116"/>
      <c r="E16" s="15">
        <v>8464.1</v>
      </c>
      <c r="F16" s="15">
        <v>595</v>
      </c>
      <c r="G16" s="16">
        <f>+E16+F16</f>
        <v>9059.1</v>
      </c>
      <c r="H16" s="15">
        <v>0</v>
      </c>
      <c r="I16" s="15">
        <v>7292</v>
      </c>
      <c r="J16" s="18">
        <f t="shared" si="1"/>
        <v>-1172.1000000000004</v>
      </c>
      <c r="K16" s="12">
        <f>+E16-8464.1</f>
        <v>0</v>
      </c>
      <c r="L16" s="75"/>
      <c r="M16" s="83"/>
    </row>
    <row r="17" spans="2:14" x14ac:dyDescent="0.2">
      <c r="B17" s="19" t="s">
        <v>20</v>
      </c>
      <c r="C17" s="116"/>
      <c r="D17" s="116"/>
      <c r="E17" s="15"/>
      <c r="F17" s="15"/>
      <c r="G17" s="16"/>
      <c r="H17" s="15"/>
      <c r="I17" s="15"/>
      <c r="J17" s="18"/>
      <c r="L17" s="75"/>
    </row>
    <row r="18" spans="2:14" s="69" customFormat="1" x14ac:dyDescent="0.2">
      <c r="B18" s="120" t="s">
        <v>37</v>
      </c>
      <c r="C18" s="121"/>
      <c r="D18" s="121"/>
      <c r="E18" s="66">
        <f t="shared" ref="E18" si="4">E19+E20</f>
        <v>33439.1</v>
      </c>
      <c r="F18" s="66">
        <f>F19+F20</f>
        <v>0</v>
      </c>
      <c r="G18" s="66">
        <f t="shared" ref="G18:H18" si="5">G19+G20</f>
        <v>33439.1</v>
      </c>
      <c r="H18" s="66">
        <f t="shared" si="5"/>
        <v>0</v>
      </c>
      <c r="I18" s="66">
        <f>I19+I20</f>
        <v>406</v>
      </c>
      <c r="J18" s="67">
        <f t="shared" si="1"/>
        <v>-33033.1</v>
      </c>
      <c r="K18" s="68"/>
      <c r="L18" s="75"/>
    </row>
    <row r="19" spans="2:14" x14ac:dyDescent="0.2">
      <c r="B19" s="19" t="s">
        <v>19</v>
      </c>
      <c r="C19" s="116"/>
      <c r="D19" s="116"/>
      <c r="E19" s="15">
        <v>33439.1</v>
      </c>
      <c r="F19" s="15">
        <v>0</v>
      </c>
      <c r="G19" s="16">
        <f>E19+F19</f>
        <v>33439.1</v>
      </c>
      <c r="H19" s="15">
        <v>0</v>
      </c>
      <c r="I19" s="15">
        <v>406</v>
      </c>
      <c r="J19" s="18">
        <f>I19-E19</f>
        <v>-33033.1</v>
      </c>
      <c r="L19" s="75"/>
      <c r="M19" s="82"/>
    </row>
    <row r="20" spans="2:14" x14ac:dyDescent="0.2">
      <c r="B20" s="19" t="s">
        <v>20</v>
      </c>
      <c r="C20" s="116"/>
      <c r="D20" s="116"/>
      <c r="E20" s="15"/>
      <c r="F20" s="15"/>
      <c r="G20" s="16"/>
      <c r="H20" s="15"/>
      <c r="I20" s="15"/>
      <c r="J20" s="18">
        <f t="shared" si="1"/>
        <v>0</v>
      </c>
      <c r="L20" s="75"/>
    </row>
    <row r="21" spans="2:14" x14ac:dyDescent="0.2">
      <c r="B21" s="119" t="s">
        <v>22</v>
      </c>
      <c r="C21" s="116"/>
      <c r="D21" s="116"/>
      <c r="E21" s="17"/>
      <c r="F21" s="17"/>
      <c r="G21" s="16"/>
      <c r="H21" s="17"/>
      <c r="I21" s="17"/>
      <c r="J21" s="18">
        <f t="shared" si="1"/>
        <v>0</v>
      </c>
      <c r="L21" s="75"/>
    </row>
    <row r="22" spans="2:14" x14ac:dyDescent="0.2">
      <c r="B22" s="119" t="s">
        <v>23</v>
      </c>
      <c r="C22" s="116"/>
      <c r="D22" s="116"/>
      <c r="E22" s="17"/>
      <c r="F22" s="17"/>
      <c r="G22" s="16"/>
      <c r="H22" s="17"/>
      <c r="I22" s="17"/>
      <c r="J22" s="18">
        <f t="shared" si="1"/>
        <v>0</v>
      </c>
      <c r="L22" s="75"/>
    </row>
    <row r="23" spans="2:14" s="71" customFormat="1" ht="30.75" customHeight="1" x14ac:dyDescent="0.2">
      <c r="B23" s="122" t="s">
        <v>24</v>
      </c>
      <c r="C23" s="123"/>
      <c r="D23" s="123"/>
      <c r="E23" s="79">
        <v>33138.699999999997</v>
      </c>
      <c r="F23" s="79">
        <v>0</v>
      </c>
      <c r="G23" s="66">
        <f>E23+F23</f>
        <v>33138.699999999997</v>
      </c>
      <c r="H23" s="79">
        <v>16570</v>
      </c>
      <c r="I23" s="80">
        <v>16569</v>
      </c>
      <c r="J23" s="67">
        <f>I23-E23</f>
        <v>-16569.699999999997</v>
      </c>
      <c r="K23" s="70"/>
      <c r="L23" s="75"/>
      <c r="M23" s="75"/>
      <c r="N23" s="75"/>
    </row>
    <row r="24" spans="2:14" s="69" customFormat="1" ht="20.25" customHeight="1" x14ac:dyDescent="0.2">
      <c r="B24" s="120" t="s">
        <v>39</v>
      </c>
      <c r="C24" s="121"/>
      <c r="D24" s="121"/>
      <c r="E24" s="78">
        <f>493430.1+285838+74</f>
        <v>779342.1</v>
      </c>
      <c r="F24" s="78">
        <v>287343.8</v>
      </c>
      <c r="G24" s="66">
        <f>E24+F24</f>
        <v>1066685.8999999999</v>
      </c>
      <c r="H24" s="78">
        <v>0</v>
      </c>
      <c r="I24" s="80">
        <v>223917</v>
      </c>
      <c r="J24" s="67">
        <f t="shared" si="1"/>
        <v>-555425.1</v>
      </c>
      <c r="K24" s="84"/>
      <c r="L24" s="75"/>
      <c r="M24" s="75"/>
      <c r="N24" s="75"/>
    </row>
    <row r="25" spans="2:14" ht="15" thickBot="1" x14ac:dyDescent="0.25">
      <c r="B25" s="21"/>
      <c r="C25" s="22"/>
      <c r="D25" s="23"/>
      <c r="E25" s="24"/>
      <c r="F25" s="24"/>
      <c r="G25" s="24"/>
      <c r="H25" s="24"/>
      <c r="I25" s="24"/>
      <c r="J25" s="25"/>
      <c r="L25" s="82"/>
    </row>
    <row r="26" spans="2:14" ht="15" thickBot="1" x14ac:dyDescent="0.25">
      <c r="B26" s="26"/>
      <c r="C26" s="27"/>
      <c r="D26" s="28" t="s">
        <v>26</v>
      </c>
      <c r="E26" s="64">
        <f>E11+E12+E13+E14+E15+E18+E21+E22+E23+E24</f>
        <v>1991900.1</v>
      </c>
      <c r="F26" s="64">
        <f>F11+F12+F13+F14+F15+F18+F21+F22+F23+F24</f>
        <v>255612.3</v>
      </c>
      <c r="G26" s="64">
        <f>G11+G12+G13+G14+G15+G18+G21+G22+G23+G24</f>
        <v>2247512.4000000004</v>
      </c>
      <c r="H26" s="64">
        <f t="shared" ref="H26:J26" si="6">H11+H12+H13+H14+H15+H18+H21+H22+H23+H24</f>
        <v>16570</v>
      </c>
      <c r="I26" s="81">
        <f>I11+I12+I13+I14+I15+I18+I21+I22+I23+I24</f>
        <v>916677</v>
      </c>
      <c r="J26" s="124">
        <f t="shared" si="6"/>
        <v>-1075223.1000000001</v>
      </c>
      <c r="K26" s="65">
        <v>3</v>
      </c>
      <c r="L26" s="63"/>
      <c r="M26" s="63"/>
      <c r="N26" s="63"/>
    </row>
    <row r="27" spans="2:14" ht="15" thickBot="1" x14ac:dyDescent="0.25">
      <c r="B27" s="29"/>
      <c r="C27" s="29"/>
      <c r="D27" s="29"/>
      <c r="E27" s="87"/>
      <c r="F27" s="30"/>
      <c r="G27" s="85"/>
      <c r="H27" s="126" t="s">
        <v>27</v>
      </c>
      <c r="I27" s="127"/>
      <c r="J27" s="125"/>
      <c r="K27" s="65"/>
      <c r="L27" s="82"/>
    </row>
    <row r="28" spans="2:14" ht="10.5" customHeight="1" x14ac:dyDescent="0.2">
      <c r="B28" s="31"/>
      <c r="C28" s="31"/>
      <c r="D28" s="31"/>
      <c r="E28" s="88"/>
      <c r="F28" s="30"/>
      <c r="G28" s="86"/>
      <c r="H28" s="31"/>
      <c r="I28" s="72">
        <v>1191116.6000000001</v>
      </c>
      <c r="J28" s="31"/>
    </row>
    <row r="29" spans="2:14" ht="12.75" customHeight="1" thickBot="1" x14ac:dyDescent="0.25">
      <c r="B29" s="31"/>
      <c r="C29" s="31"/>
      <c r="D29" s="31"/>
      <c r="E29" s="89"/>
      <c r="F29" s="31"/>
      <c r="G29" s="31"/>
      <c r="H29" s="31"/>
      <c r="I29" s="31"/>
      <c r="J29" s="31"/>
      <c r="L29" s="63"/>
    </row>
    <row r="30" spans="2:14" ht="15" thickBot="1" x14ac:dyDescent="0.25">
      <c r="B30" s="102" t="s">
        <v>28</v>
      </c>
      <c r="C30" s="103"/>
      <c r="D30" s="104"/>
      <c r="E30" s="108" t="s">
        <v>4</v>
      </c>
      <c r="F30" s="109"/>
      <c r="G30" s="109"/>
      <c r="H30" s="109"/>
      <c r="I30" s="110"/>
      <c r="J30" s="111" t="s">
        <v>5</v>
      </c>
    </row>
    <row r="31" spans="2:14" ht="15" customHeight="1" x14ac:dyDescent="0.2">
      <c r="B31" s="105"/>
      <c r="C31" s="106"/>
      <c r="D31" s="107"/>
      <c r="E31" s="114" t="s">
        <v>6</v>
      </c>
      <c r="F31" s="111" t="s">
        <v>29</v>
      </c>
      <c r="G31" s="111" t="s">
        <v>8</v>
      </c>
      <c r="H31" s="111" t="s">
        <v>9</v>
      </c>
      <c r="I31" s="111" t="s">
        <v>10</v>
      </c>
      <c r="J31" s="112"/>
      <c r="L31" s="63"/>
    </row>
    <row r="32" spans="2:14" ht="23.25" customHeight="1" thickBot="1" x14ac:dyDescent="0.25">
      <c r="B32" s="129"/>
      <c r="C32" s="130"/>
      <c r="D32" s="131"/>
      <c r="E32" s="115" t="s">
        <v>30</v>
      </c>
      <c r="F32" s="113" t="s">
        <v>31</v>
      </c>
      <c r="G32" s="113" t="s">
        <v>11</v>
      </c>
      <c r="H32" s="113" t="s">
        <v>12</v>
      </c>
      <c r="I32" s="113" t="s">
        <v>13</v>
      </c>
      <c r="J32" s="113" t="s">
        <v>32</v>
      </c>
    </row>
    <row r="33" spans="2:10" x14ac:dyDescent="0.2">
      <c r="B33" s="32"/>
      <c r="C33" s="33"/>
      <c r="D33" s="34"/>
      <c r="E33" s="35"/>
      <c r="F33" s="35"/>
      <c r="G33" s="35"/>
      <c r="H33" s="35"/>
      <c r="I33" s="35"/>
      <c r="J33" s="36"/>
    </row>
    <row r="34" spans="2:10" x14ac:dyDescent="0.2">
      <c r="B34" s="37" t="s">
        <v>33</v>
      </c>
      <c r="C34" s="38"/>
      <c r="D34" s="39"/>
      <c r="E34" s="40">
        <f>E35+E36+E37+E38+E41+E44+E45</f>
        <v>1137516.1000000001</v>
      </c>
      <c r="F34" s="40">
        <f t="shared" ref="F34:J34" si="7">F35+F36+F37+F38+F41+F44+F45</f>
        <v>-32326.5</v>
      </c>
      <c r="G34" s="40">
        <f t="shared" si="7"/>
        <v>1105189.6000000001</v>
      </c>
      <c r="H34" s="40">
        <f t="shared" si="7"/>
        <v>0</v>
      </c>
      <c r="I34" s="40">
        <f>I35+I36+I37+I38+I41+I44+I45</f>
        <v>668493</v>
      </c>
      <c r="J34" s="41">
        <f t="shared" si="7"/>
        <v>-469023.10000000009</v>
      </c>
    </row>
    <row r="35" spans="2:10" x14ac:dyDescent="0.2">
      <c r="B35" s="42"/>
      <c r="C35" s="116" t="s">
        <v>14</v>
      </c>
      <c r="D35" s="128"/>
      <c r="E35" s="20"/>
      <c r="F35" s="20"/>
      <c r="G35" s="43">
        <f>E35+F35</f>
        <v>0</v>
      </c>
      <c r="H35" s="20"/>
      <c r="I35" s="20"/>
      <c r="J35" s="44">
        <f>I35-E35</f>
        <v>0</v>
      </c>
    </row>
    <row r="36" spans="2:10" x14ac:dyDescent="0.2">
      <c r="B36" s="42"/>
      <c r="C36" s="116" t="s">
        <v>16</v>
      </c>
      <c r="D36" s="128"/>
      <c r="E36" s="20"/>
      <c r="F36" s="20"/>
      <c r="G36" s="43">
        <f>E36+F36</f>
        <v>0</v>
      </c>
      <c r="H36" s="20"/>
      <c r="I36" s="20"/>
      <c r="J36" s="44">
        <f>I36-E36</f>
        <v>0</v>
      </c>
    </row>
    <row r="37" spans="2:10" x14ac:dyDescent="0.2">
      <c r="B37" s="42"/>
      <c r="C37" s="116" t="s">
        <v>17</v>
      </c>
      <c r="D37" s="128"/>
      <c r="E37" s="15">
        <f>+E14</f>
        <v>1137516.1000000001</v>
      </c>
      <c r="F37" s="15">
        <f t="shared" ref="F37:I37" si="8">+F14</f>
        <v>-32326.5</v>
      </c>
      <c r="G37" s="16">
        <f>E37+F37</f>
        <v>1105189.6000000001</v>
      </c>
      <c r="H37" s="15">
        <f t="shared" si="8"/>
        <v>0</v>
      </c>
      <c r="I37" s="15">
        <f t="shared" si="8"/>
        <v>668493</v>
      </c>
      <c r="J37" s="18">
        <f>I37-E37</f>
        <v>-469023.10000000009</v>
      </c>
    </row>
    <row r="38" spans="2:10" x14ac:dyDescent="0.2">
      <c r="B38" s="42"/>
      <c r="C38" s="116" t="s">
        <v>18</v>
      </c>
      <c r="D38" s="128"/>
      <c r="E38" s="43">
        <f t="shared" ref="E38:J38" si="9">E39+E40</f>
        <v>0</v>
      </c>
      <c r="F38" s="43">
        <f t="shared" si="9"/>
        <v>0</v>
      </c>
      <c r="G38" s="43">
        <f t="shared" si="9"/>
        <v>0</v>
      </c>
      <c r="H38" s="43">
        <f t="shared" si="9"/>
        <v>0</v>
      </c>
      <c r="I38" s="43">
        <f t="shared" si="9"/>
        <v>0</v>
      </c>
      <c r="J38" s="44">
        <f t="shared" si="9"/>
        <v>0</v>
      </c>
    </row>
    <row r="39" spans="2:10" x14ac:dyDescent="0.2">
      <c r="B39" s="42"/>
      <c r="C39" s="45" t="s">
        <v>19</v>
      </c>
      <c r="D39" s="46"/>
      <c r="E39" s="20"/>
      <c r="F39" s="15"/>
      <c r="G39" s="43"/>
      <c r="H39" s="20"/>
      <c r="I39" s="20"/>
      <c r="J39" s="44">
        <f>I39-E39</f>
        <v>0</v>
      </c>
    </row>
    <row r="40" spans="2:10" x14ac:dyDescent="0.2">
      <c r="B40" s="42"/>
      <c r="C40" s="45" t="s">
        <v>20</v>
      </c>
      <c r="D40" s="46"/>
      <c r="E40" s="20"/>
      <c r="F40" s="15"/>
      <c r="G40" s="43"/>
      <c r="H40" s="20"/>
      <c r="I40" s="20"/>
      <c r="J40" s="44">
        <f>I40-E40</f>
        <v>0</v>
      </c>
    </row>
    <row r="41" spans="2:10" x14ac:dyDescent="0.2">
      <c r="B41" s="42"/>
      <c r="C41" s="116" t="s">
        <v>21</v>
      </c>
      <c r="D41" s="128"/>
      <c r="E41" s="43">
        <f t="shared" ref="E41:J41" si="10">E42+E43</f>
        <v>0</v>
      </c>
      <c r="F41" s="43">
        <v>0</v>
      </c>
      <c r="G41" s="43">
        <v>0</v>
      </c>
      <c r="H41" s="43">
        <f t="shared" si="10"/>
        <v>0</v>
      </c>
      <c r="I41" s="43">
        <f t="shared" si="10"/>
        <v>0</v>
      </c>
      <c r="J41" s="44">
        <f t="shared" si="10"/>
        <v>0</v>
      </c>
    </row>
    <row r="42" spans="2:10" x14ac:dyDescent="0.2">
      <c r="B42" s="42"/>
      <c r="C42" s="45" t="s">
        <v>19</v>
      </c>
      <c r="D42" s="46"/>
      <c r="E42" s="20"/>
      <c r="F42" s="15"/>
      <c r="G42" s="43"/>
      <c r="H42" s="20"/>
      <c r="I42" s="20"/>
      <c r="J42" s="44">
        <f>I42-E42</f>
        <v>0</v>
      </c>
    </row>
    <row r="43" spans="2:10" x14ac:dyDescent="0.2">
      <c r="B43" s="42"/>
      <c r="C43" s="45" t="s">
        <v>20</v>
      </c>
      <c r="D43" s="46"/>
      <c r="E43" s="20"/>
      <c r="F43" s="15"/>
      <c r="G43" s="43"/>
      <c r="H43" s="20"/>
      <c r="I43" s="20"/>
      <c r="J43" s="44">
        <f>I43-E43</f>
        <v>0</v>
      </c>
    </row>
    <row r="44" spans="2:10" x14ac:dyDescent="0.2">
      <c r="B44" s="42"/>
      <c r="C44" s="116" t="s">
        <v>23</v>
      </c>
      <c r="D44" s="128"/>
      <c r="E44" s="20">
        <v>0</v>
      </c>
      <c r="F44" s="20">
        <v>0</v>
      </c>
      <c r="G44" s="43">
        <f>E44+F44</f>
        <v>0</v>
      </c>
      <c r="H44" s="20">
        <v>0</v>
      </c>
      <c r="I44" s="20">
        <v>0</v>
      </c>
      <c r="J44" s="44">
        <f>I44-E44</f>
        <v>0</v>
      </c>
    </row>
    <row r="45" spans="2:10" ht="23.25" customHeight="1" x14ac:dyDescent="0.2">
      <c r="B45" s="42"/>
      <c r="C45" s="116" t="s">
        <v>24</v>
      </c>
      <c r="D45" s="128"/>
      <c r="E45" s="20"/>
      <c r="F45" s="20"/>
      <c r="G45" s="43"/>
      <c r="H45" s="20"/>
      <c r="I45" s="20"/>
      <c r="J45" s="44"/>
    </row>
    <row r="46" spans="2:10" x14ac:dyDescent="0.2">
      <c r="B46" s="42"/>
      <c r="C46" s="45"/>
      <c r="D46" s="46"/>
      <c r="E46" s="43"/>
      <c r="F46" s="43"/>
      <c r="G46" s="43"/>
      <c r="H46" s="43"/>
      <c r="I46" s="43"/>
      <c r="J46" s="44"/>
    </row>
    <row r="47" spans="2:10" x14ac:dyDescent="0.2">
      <c r="B47" s="37" t="s">
        <v>34</v>
      </c>
      <c r="C47" s="38"/>
      <c r="D47" s="46"/>
      <c r="E47" s="47">
        <f t="shared" ref="E47:J47" si="11">E48+E49+E50</f>
        <v>75041.899999999994</v>
      </c>
      <c r="F47" s="47">
        <f>F48+F49+F50</f>
        <v>595</v>
      </c>
      <c r="G47" s="47">
        <f t="shared" si="11"/>
        <v>75636.899999999994</v>
      </c>
      <c r="H47" s="47">
        <f t="shared" si="11"/>
        <v>16570</v>
      </c>
      <c r="I47" s="47">
        <f t="shared" si="11"/>
        <v>24267</v>
      </c>
      <c r="J47" s="48">
        <f t="shared" si="11"/>
        <v>-50774.899999999994</v>
      </c>
    </row>
    <row r="48" spans="2:10" ht="26.25" customHeight="1" x14ac:dyDescent="0.2">
      <c r="B48" s="37"/>
      <c r="C48" s="116" t="s">
        <v>15</v>
      </c>
      <c r="D48" s="128"/>
      <c r="E48" s="20"/>
      <c r="F48" s="20"/>
      <c r="G48" s="43"/>
      <c r="H48" s="20"/>
      <c r="I48" s="20"/>
      <c r="J48" s="44">
        <f>I48-E48</f>
        <v>0</v>
      </c>
    </row>
    <row r="49" spans="2:10" ht="27.75" customHeight="1" x14ac:dyDescent="0.2">
      <c r="B49" s="42"/>
      <c r="C49" s="116" t="s">
        <v>22</v>
      </c>
      <c r="D49" s="128"/>
      <c r="E49" s="20">
        <f>E16+E19</f>
        <v>41903.199999999997</v>
      </c>
      <c r="F49" s="20">
        <f>+F16+F18</f>
        <v>595</v>
      </c>
      <c r="G49" s="43">
        <f>E49+F49</f>
        <v>42498.2</v>
      </c>
      <c r="H49" s="20">
        <f>+H16+H19</f>
        <v>0</v>
      </c>
      <c r="I49" s="20">
        <f>+I16+I18</f>
        <v>7698</v>
      </c>
      <c r="J49" s="44">
        <f>I49-E49</f>
        <v>-34205.199999999997</v>
      </c>
    </row>
    <row r="50" spans="2:10" ht="26.25" customHeight="1" x14ac:dyDescent="0.2">
      <c r="B50" s="42"/>
      <c r="C50" s="116" t="s">
        <v>24</v>
      </c>
      <c r="D50" s="128"/>
      <c r="E50" s="20">
        <f>+E23</f>
        <v>33138.699999999997</v>
      </c>
      <c r="F50" s="20">
        <f>+F23</f>
        <v>0</v>
      </c>
      <c r="G50" s="43">
        <f>E50+F50</f>
        <v>33138.699999999997</v>
      </c>
      <c r="H50" s="20">
        <f>+H23</f>
        <v>16570</v>
      </c>
      <c r="I50" s="20">
        <f>+I23</f>
        <v>16569</v>
      </c>
      <c r="J50" s="44">
        <f>I50-E50</f>
        <v>-16569.699999999997</v>
      </c>
    </row>
    <row r="51" spans="2:10" x14ac:dyDescent="0.2">
      <c r="B51" s="49"/>
      <c r="C51" s="50"/>
      <c r="D51" s="51"/>
      <c r="E51" s="52"/>
      <c r="F51" s="52"/>
      <c r="G51" s="52"/>
      <c r="H51" s="52"/>
      <c r="I51" s="52"/>
      <c r="J51" s="53"/>
    </row>
    <row r="52" spans="2:10" x14ac:dyDescent="0.2">
      <c r="B52" s="37" t="s">
        <v>35</v>
      </c>
      <c r="C52" s="54"/>
      <c r="D52" s="46"/>
      <c r="E52" s="52">
        <f t="shared" ref="E52:J52" si="12">E53</f>
        <v>779342.1</v>
      </c>
      <c r="F52" s="52">
        <f t="shared" si="12"/>
        <v>287343.8</v>
      </c>
      <c r="G52" s="52">
        <f t="shared" si="12"/>
        <v>1066685.8999999999</v>
      </c>
      <c r="H52" s="52">
        <f t="shared" si="12"/>
        <v>0</v>
      </c>
      <c r="I52" s="52">
        <f t="shared" si="12"/>
        <v>223917</v>
      </c>
      <c r="J52" s="53">
        <f t="shared" si="12"/>
        <v>-555425.1</v>
      </c>
    </row>
    <row r="53" spans="2:10" ht="28.5" customHeight="1" x14ac:dyDescent="0.2">
      <c r="B53" s="42"/>
      <c r="C53" s="116" t="s">
        <v>25</v>
      </c>
      <c r="D53" s="128"/>
      <c r="E53" s="20">
        <f>+E24</f>
        <v>779342.1</v>
      </c>
      <c r="F53" s="20">
        <f>+F24</f>
        <v>287343.8</v>
      </c>
      <c r="G53" s="43">
        <f>E53+F53</f>
        <v>1066685.8999999999</v>
      </c>
      <c r="H53" s="20">
        <f>+H24</f>
        <v>0</v>
      </c>
      <c r="I53" s="20">
        <f>+I24</f>
        <v>223917</v>
      </c>
      <c r="J53" s="44">
        <f>I53-E53</f>
        <v>-555425.1</v>
      </c>
    </row>
    <row r="54" spans="2:10" ht="15" thickBot="1" x14ac:dyDescent="0.25">
      <c r="B54" s="21"/>
      <c r="C54" s="22"/>
      <c r="D54" s="55"/>
      <c r="E54" s="56"/>
      <c r="F54" s="56"/>
      <c r="G54" s="56"/>
      <c r="H54" s="56"/>
      <c r="I54" s="56"/>
      <c r="J54" s="57"/>
    </row>
    <row r="55" spans="2:10" ht="15" thickBot="1" x14ac:dyDescent="0.25">
      <c r="B55" s="26"/>
      <c r="C55" s="27"/>
      <c r="D55" s="58" t="s">
        <v>26</v>
      </c>
      <c r="E55" s="59">
        <f t="shared" ref="E55:J55" si="13">E34+E47+E52</f>
        <v>1991900.1</v>
      </c>
      <c r="F55" s="59">
        <f t="shared" si="13"/>
        <v>255612.3</v>
      </c>
      <c r="G55" s="59">
        <f t="shared" si="13"/>
        <v>2247512.4</v>
      </c>
      <c r="H55" s="59">
        <f t="shared" si="13"/>
        <v>16570</v>
      </c>
      <c r="I55" s="60">
        <f t="shared" si="13"/>
        <v>916677</v>
      </c>
      <c r="J55" s="135">
        <f t="shared" si="13"/>
        <v>-1075223.1000000001</v>
      </c>
    </row>
    <row r="56" spans="2:10" ht="15" thickBot="1" x14ac:dyDescent="0.25">
      <c r="B56" s="61"/>
      <c r="C56" s="61"/>
      <c r="D56" s="61"/>
      <c r="E56" s="62"/>
      <c r="F56" s="62"/>
      <c r="G56" s="62"/>
      <c r="H56" s="126" t="s">
        <v>27</v>
      </c>
      <c r="I56" s="127"/>
      <c r="J56" s="136"/>
    </row>
    <row r="57" spans="2:10" x14ac:dyDescent="0.2">
      <c r="B57" s="134"/>
      <c r="C57" s="134"/>
      <c r="D57" s="134"/>
      <c r="E57" s="134"/>
      <c r="F57" s="134"/>
      <c r="G57" s="134"/>
      <c r="H57" s="134"/>
      <c r="I57" s="134"/>
      <c r="J57" s="134"/>
    </row>
    <row r="58" spans="2:10" x14ac:dyDescent="0.2">
      <c r="B58" s="3" t="s">
        <v>36</v>
      </c>
      <c r="C58" s="3"/>
      <c r="D58" s="3"/>
      <c r="E58" s="3"/>
      <c r="F58" s="3"/>
      <c r="G58" s="3"/>
      <c r="H58" s="3"/>
      <c r="I58" s="3"/>
      <c r="J58" s="3"/>
    </row>
    <row r="59" spans="2:10" x14ac:dyDescent="0.2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3:11" x14ac:dyDescent="0.2">
      <c r="H65" s="132"/>
      <c r="I65" s="132"/>
      <c r="J65" s="132"/>
    </row>
    <row r="66" spans="3:11" s="9" customFormat="1" ht="17.25" customHeight="1" x14ac:dyDescent="0.2">
      <c r="C66" s="133"/>
      <c r="D66" s="133"/>
      <c r="E66" s="133"/>
      <c r="H66" s="140"/>
      <c r="I66" s="140"/>
      <c r="J66" s="140"/>
      <c r="K66" s="14"/>
    </row>
    <row r="67" spans="3:11" s="10" customFormat="1" x14ac:dyDescent="0.2">
      <c r="C67" s="139"/>
      <c r="D67" s="139"/>
      <c r="E67" s="139"/>
      <c r="H67" s="141"/>
      <c r="I67" s="141"/>
      <c r="J67" s="141"/>
      <c r="K67" s="13"/>
    </row>
    <row r="68" spans="3:11" ht="15" x14ac:dyDescent="0.25">
      <c r="D68" s="7"/>
      <c r="E68" s="8"/>
      <c r="H68" s="141"/>
      <c r="I68" s="141"/>
      <c r="J68" s="141"/>
    </row>
    <row r="69" spans="3:11" ht="15" x14ac:dyDescent="0.25">
      <c r="D69" s="7"/>
      <c r="E69" s="8"/>
      <c r="F69" s="73"/>
      <c r="G69" s="73"/>
      <c r="H69" s="74"/>
      <c r="I69" s="11"/>
      <c r="J69" s="11"/>
    </row>
    <row r="70" spans="3:11" ht="15" x14ac:dyDescent="0.25">
      <c r="D70" s="7"/>
      <c r="E70" s="8"/>
      <c r="F70" s="73"/>
      <c r="G70" s="73"/>
      <c r="H70" s="73"/>
    </row>
    <row r="71" spans="3:11" ht="15" x14ac:dyDescent="0.25">
      <c r="D71" s="7"/>
      <c r="E71" s="8"/>
      <c r="F71" s="137"/>
      <c r="G71" s="137"/>
      <c r="H71" s="137"/>
    </row>
    <row r="72" spans="3:11" ht="15" x14ac:dyDescent="0.25">
      <c r="D72" s="7"/>
      <c r="E72" s="8"/>
      <c r="F72" s="138"/>
      <c r="G72" s="138"/>
      <c r="H72" s="138"/>
    </row>
    <row r="73" spans="3:11" x14ac:dyDescent="0.2">
      <c r="F73" s="73"/>
      <c r="G73" s="73"/>
      <c r="H73" s="73"/>
    </row>
    <row r="74" spans="3:11" x14ac:dyDescent="0.2">
      <c r="F74" s="73"/>
      <c r="G74" s="73"/>
      <c r="H74" s="73"/>
    </row>
    <row r="75" spans="3:11" x14ac:dyDescent="0.2">
      <c r="F75" s="73"/>
      <c r="G75" s="73"/>
      <c r="H75" s="73"/>
    </row>
    <row r="76" spans="3:11" x14ac:dyDescent="0.2">
      <c r="F76" s="73"/>
      <c r="G76" s="73"/>
      <c r="H76" s="73"/>
    </row>
  </sheetData>
  <mergeCells count="57">
    <mergeCell ref="F71:H71"/>
    <mergeCell ref="F72:H72"/>
    <mergeCell ref="C67:E67"/>
    <mergeCell ref="H66:J66"/>
    <mergeCell ref="H67:J68"/>
    <mergeCell ref="H65:J65"/>
    <mergeCell ref="C66:E66"/>
    <mergeCell ref="B57:J57"/>
    <mergeCell ref="C45:D45"/>
    <mergeCell ref="C48:D48"/>
    <mergeCell ref="C49:D49"/>
    <mergeCell ref="C50:D50"/>
    <mergeCell ref="C53:D53"/>
    <mergeCell ref="J55:J56"/>
    <mergeCell ref="H56:I56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B21:D21"/>
    <mergeCell ref="B22:D22"/>
    <mergeCell ref="B23:D23"/>
    <mergeCell ref="B24:D24"/>
    <mergeCell ref="J26:J27"/>
    <mergeCell ref="H27:I27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E38:J48 E50:J54 F49:J49 F37:J3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7" sqref="C47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Edo. analitico de Ing. CONAC</vt:lpstr>
      <vt:lpstr>Hoja1</vt:lpstr>
      <vt:lpstr>'Edo. analitico de Ing. CONAC'!Área_de_impresión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1</cp:lastModifiedBy>
  <cp:revision/>
  <cp:lastPrinted>2018-07-09T19:43:06Z</cp:lastPrinted>
  <dcterms:created xsi:type="dcterms:W3CDTF">2007-02-09T16:09:31Z</dcterms:created>
  <dcterms:modified xsi:type="dcterms:W3CDTF">2018-07-10T21:57:42Z</dcterms:modified>
</cp:coreProperties>
</file>