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8800" windowHeight="11835"/>
  </bookViews>
  <sheets>
    <sheet name="Edo. analitico de Ing. CONAC" sheetId="11" r:id="rId1"/>
    <sheet name="Edo Analítico de Ingresos" sheetId="9" r:id="rId2"/>
    <sheet name="Hoja1" sheetId="10" r:id="rId3"/>
  </sheets>
  <externalReferences>
    <externalReference r:id="rId4"/>
    <externalReference r:id="rId5"/>
    <externalReference r:id="rId6"/>
  </externalReferences>
  <definedNames>
    <definedName name="\a">#REF!</definedName>
    <definedName name="A_impresión_IM">'[1]Crese-05'!$B$1:$N$14</definedName>
    <definedName name="_xlnm.Print_Area" localSheetId="1">'Edo Analítico de Ingresos'!$B$1:$J$19</definedName>
    <definedName name="b">#REF!</definedName>
    <definedName name="COMPARATIVO">#REF!</definedName>
    <definedName name="LLL">'[2]DCCOA-5A'!$B$1:$N$12</definedName>
    <definedName name="res">'[3]EDO POS FINAN'!$B$2:$S$45</definedName>
  </definedNames>
  <calcPr calcId="152511"/>
</workbook>
</file>

<file path=xl/calcChain.xml><?xml version="1.0" encoding="utf-8"?>
<calcChain xmlns="http://schemas.openxmlformats.org/spreadsheetml/2006/main">
  <c r="G10" i="9"/>
  <c r="D10"/>
  <c r="E10" s="1"/>
  <c r="J35" i="11"/>
  <c r="J36"/>
  <c r="I37"/>
  <c r="E37"/>
  <c r="J37"/>
  <c r="J39"/>
  <c r="J40"/>
  <c r="J38"/>
  <c r="J42"/>
  <c r="J43"/>
  <c r="J41"/>
  <c r="J44"/>
  <c r="J45"/>
  <c r="J34"/>
  <c r="J48"/>
  <c r="I18"/>
  <c r="I49" s="1"/>
  <c r="I50"/>
  <c r="J50"/>
  <c r="I53"/>
  <c r="J53" s="1"/>
  <c r="J52" s="1"/>
  <c r="E53"/>
  <c r="F50"/>
  <c r="I15"/>
  <c r="I26"/>
  <c r="G13"/>
  <c r="G12"/>
  <c r="G11"/>
  <c r="G15"/>
  <c r="G16"/>
  <c r="G17"/>
  <c r="G18"/>
  <c r="G19"/>
  <c r="G20"/>
  <c r="G21"/>
  <c r="G22"/>
  <c r="G23"/>
  <c r="G24"/>
  <c r="G9" i="9"/>
  <c r="G16" s="1"/>
  <c r="C11"/>
  <c r="C9"/>
  <c r="D18"/>
  <c r="J14" i="11"/>
  <c r="J23"/>
  <c r="E17" i="9"/>
  <c r="E18"/>
  <c r="D16"/>
  <c r="D19"/>
  <c r="F16"/>
  <c r="F19"/>
  <c r="C16"/>
  <c r="C19"/>
  <c r="E16"/>
  <c r="E19"/>
  <c r="G53" i="11"/>
  <c r="G52"/>
  <c r="I52"/>
  <c r="H52"/>
  <c r="F52"/>
  <c r="E52"/>
  <c r="G50"/>
  <c r="G47" s="1"/>
  <c r="G55" s="1"/>
  <c r="G49"/>
  <c r="G48"/>
  <c r="H47"/>
  <c r="F47"/>
  <c r="E47"/>
  <c r="G45"/>
  <c r="G44"/>
  <c r="G43"/>
  <c r="I41"/>
  <c r="H41"/>
  <c r="E41"/>
  <c r="G40"/>
  <c r="G39"/>
  <c r="G38"/>
  <c r="I38"/>
  <c r="I34"/>
  <c r="H38"/>
  <c r="H34"/>
  <c r="H55"/>
  <c r="F38"/>
  <c r="E38"/>
  <c r="E34"/>
  <c r="G37"/>
  <c r="G36"/>
  <c r="G35"/>
  <c r="F34"/>
  <c r="J24"/>
  <c r="J22"/>
  <c r="J21"/>
  <c r="J20"/>
  <c r="J19"/>
  <c r="J18"/>
  <c r="J17"/>
  <c r="J16"/>
  <c r="F26"/>
  <c r="E26"/>
  <c r="G14"/>
  <c r="J13"/>
  <c r="J12"/>
  <c r="J11"/>
  <c r="G26"/>
  <c r="J15"/>
  <c r="H26"/>
  <c r="F55"/>
  <c r="E55"/>
  <c r="G34"/>
  <c r="E9" i="9"/>
  <c r="E11"/>
  <c r="H9"/>
  <c r="C12"/>
  <c r="I9" l="1"/>
  <c r="J9" s="1"/>
  <c r="H18"/>
  <c r="G19"/>
  <c r="H19" s="1"/>
  <c r="J49" i="11"/>
  <c r="J47" s="1"/>
  <c r="I47"/>
  <c r="I55" s="1"/>
  <c r="G11" i="9"/>
  <c r="J26" i="11"/>
  <c r="J55"/>
  <c r="K57" s="1"/>
  <c r="H16" i="9"/>
  <c r="I16"/>
  <c r="J16" s="1"/>
  <c r="I10"/>
  <c r="I17" s="1"/>
  <c r="E12"/>
  <c r="D12"/>
  <c r="H11" l="1"/>
  <c r="I11"/>
  <c r="G12"/>
  <c r="I12" s="1"/>
  <c r="J12" s="1"/>
  <c r="H12"/>
  <c r="J11" l="1"/>
  <c r="I18"/>
  <c r="J18" l="1"/>
  <c r="I19"/>
  <c r="J19" s="1"/>
</calcChain>
</file>

<file path=xl/sharedStrings.xml><?xml version="1.0" encoding="utf-8"?>
<sst xmlns="http://schemas.openxmlformats.org/spreadsheetml/2006/main" count="105" uniqueCount="59">
  <si>
    <t>Instituto de la Función Registral del Estado de México</t>
  </si>
  <si>
    <t>Estado Analítico de Ingresos</t>
  </si>
  <si>
    <t>(Cifras en Miles de 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</si>
  <si>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</si>
  <si>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</si>
  <si>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</si>
  <si>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</si>
  <si>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</si>
  <si>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</si>
  <si>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</si>
  <si>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</si>
  <si>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</si>
  <si>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</si>
  <si>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</si>
  <si>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</si>
  <si>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</si>
  <si>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</si>
  <si>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</si>
  <si>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</si>
  <si>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Corriente</t>
  </si>
  <si>
    <t xml:space="preserve">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</si>
  <si>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</si>
  <si>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</si>
  <si>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</si>
  <si>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</si>
  <si>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</si>
  <si>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</si>
  <si>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</si>
  <si>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</si>
  <si>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Ampliaciones y 
Reducciones</t>
  </si>
  <si>
    <t>(1)</t>
  </si>
  <si>
    <t>(2)</t>
  </si>
  <si>
    <t>(6= 5 - 1 )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</si>
  <si>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</si>
  <si>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</si>
  <si>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</si>
  <si>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</si>
  <si>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_____________________________</t>
  </si>
  <si>
    <t xml:space="preserve">M. en D. Tania Lorena Lugo Paz
</t>
  </si>
  <si>
    <t xml:space="preserve">L. A.E Patricia Herrera  Vallejo </t>
  </si>
  <si>
    <t>Directora General del IFREM</t>
  </si>
  <si>
    <t xml:space="preserve">Directora de Administración y Finanzas </t>
  </si>
  <si>
    <t xml:space="preserve"> Analítico de la Recaudación</t>
  </si>
  <si>
    <t>(Cifras en miles  de pesos)</t>
  </si>
  <si>
    <t>Rubros de los Ingresos</t>
  </si>
  <si>
    <t>Ingresos Estimados</t>
  </si>
  <si>
    <t>Ingresos Modificado</t>
  </si>
  <si>
    <t>Ingresos Devengado</t>
  </si>
  <si>
    <t>Ingresos Recaudado</t>
  </si>
  <si>
    <t>% de Avance de la Recaudación</t>
  </si>
  <si>
    <t>%</t>
  </si>
  <si>
    <t>IMPORTE</t>
  </si>
  <si>
    <t>Otros Ingresos y Beneficios</t>
  </si>
  <si>
    <t>Estado Analítico de Ingresos Por Fuente de Financiamiento</t>
  </si>
  <si>
    <r>
      <rPr>
        <b/>
        <sz val="9"/>
        <rFont val="Gotham Book"/>
      </rPr>
      <t>Ingresos del Gobierno</t>
    </r>
    <r>
      <rPr>
        <sz val="9"/>
        <rFont val="Gotham Book"/>
      </rPr>
      <t xml:space="preserve">                   Derechos</t>
    </r>
  </si>
  <si>
    <r>
      <rPr>
        <b/>
        <sz val="9"/>
        <rFont val="Gotham Book"/>
      </rPr>
      <t>Ingresos de Organismos y Empresas</t>
    </r>
    <r>
      <rPr>
        <sz val="9"/>
        <rFont val="Gotham Book"/>
      </rPr>
      <t xml:space="preserve">                  Transferencias, Asignaciones y Subsidios</t>
    </r>
  </si>
  <si>
    <r>
      <rPr>
        <b/>
        <sz val="9"/>
        <rFont val="Gotham Book"/>
      </rPr>
      <t>Ingresos derivados de Financiamiento</t>
    </r>
    <r>
      <rPr>
        <sz val="9"/>
        <rFont val="Gotham Book"/>
      </rPr>
      <t xml:space="preserve">                  Fideicomiso de Cobranza</t>
    </r>
  </si>
  <si>
    <t>Del 1 de Enero al 31 de marzo de 2016</t>
  </si>
  <si>
    <t>Del 1° de enero al 31 marzo de 2016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</si>
</sst>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(* #,##0.0_);_(* \(#,##0.0\);_(* &quot;-&quot;??_);_(@_)"/>
    <numFmt numFmtId="166" formatCode="_-[$€-2]* #,##0.00_-;\-[$€-2]* #,##0.00_-;_-[$€-2]* &quot;-&quot;??_-"/>
    <numFmt numFmtId="167" formatCode="#,###.0;\-#,###.0"/>
    <numFmt numFmtId="168" formatCode="#,##0.0_ ;\-#,##0.0\ "/>
    <numFmt numFmtId="169" formatCode="#,##0.000000000_ ;\-#,##0.000000000\ "/>
    <numFmt numFmtId="170" formatCode="_-* #,##0.0_-;\-* #,##0.0_-;_-* &quot;-&quot;??_-;_-@_-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sz val="11"/>
      <color indexed="8"/>
      <name val="Calibri"/>
      <family val="2"/>
    </font>
    <font>
      <sz val="11"/>
      <name val="Gotham Book"/>
    </font>
    <font>
      <sz val="8"/>
      <name val="Gotham Book"/>
    </font>
    <font>
      <b/>
      <sz val="10"/>
      <color theme="1"/>
      <name val="Gotham Book"/>
    </font>
    <font>
      <sz val="10"/>
      <color indexed="8"/>
      <name val="Gotham Book"/>
    </font>
    <font>
      <sz val="10"/>
      <color rgb="FF000000"/>
      <name val="Gotham Book"/>
    </font>
    <font>
      <sz val="10"/>
      <name val="Gotham Book"/>
    </font>
    <font>
      <b/>
      <sz val="10"/>
      <color indexed="8"/>
      <name val="Gotham Book"/>
    </font>
    <font>
      <sz val="10"/>
      <color theme="1"/>
      <name val="Gotham Book"/>
    </font>
    <font>
      <b/>
      <sz val="10"/>
      <name val="Gotham Book"/>
    </font>
    <font>
      <b/>
      <sz val="10"/>
      <color rgb="FF000000"/>
      <name val="Gotham Book"/>
    </font>
    <font>
      <b/>
      <sz val="9"/>
      <name val="Gotham Book"/>
    </font>
    <font>
      <b/>
      <sz val="8"/>
      <name val="Gotham Book"/>
    </font>
    <font>
      <sz val="9"/>
      <name val="Gotham Book"/>
    </font>
    <font>
      <sz val="10"/>
      <name val="Arial"/>
      <family val="2"/>
    </font>
    <font>
      <sz val="11"/>
      <color theme="0"/>
      <name val="Gotham Book"/>
    </font>
    <font>
      <sz val="9"/>
      <color theme="0"/>
      <name val="Gotham Book"/>
    </font>
  </fonts>
  <fills count="1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</borders>
  <cellStyleXfs count="239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12" borderId="2" applyNumberFormat="0" applyAlignment="0" applyProtection="0"/>
    <xf numFmtId="0" fontId="4" fillId="12" borderId="2" applyNumberFormat="0" applyAlignment="0" applyProtection="0"/>
    <xf numFmtId="0" fontId="4" fillId="12" borderId="2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" borderId="4" applyNumberFormat="0" applyFont="0" applyAlignment="0" applyProtection="0"/>
    <xf numFmtId="0" fontId="4" fillId="5" borderId="4" applyNumberFormat="0" applyFont="0" applyAlignment="0" applyProtection="0"/>
    <xf numFmtId="0" fontId="4" fillId="5" borderId="4" applyNumberFormat="0" applyFont="0" applyAlignment="0" applyProtection="0"/>
    <xf numFmtId="0" fontId="4" fillId="5" borderId="4" applyNumberFormat="0" applyFont="0" applyAlignment="0" applyProtection="0"/>
    <xf numFmtId="0" fontId="4" fillId="5" borderId="4" applyNumberFormat="0" applyFont="0" applyAlignment="0" applyProtection="0"/>
    <xf numFmtId="0" fontId="4" fillId="5" borderId="4" applyNumberFormat="0" applyFont="0" applyAlignment="0" applyProtection="0"/>
    <xf numFmtId="9" fontId="4" fillId="0" borderId="0" applyFont="0" applyFill="0" applyBorder="0" applyAlignment="0" applyProtection="0"/>
    <xf numFmtId="0" fontId="4" fillId="2" borderId="5" applyNumberFormat="0" applyAlignment="0" applyProtection="0"/>
    <xf numFmtId="0" fontId="4" fillId="2" borderId="5" applyNumberFormat="0" applyAlignment="0" applyProtection="0"/>
    <xf numFmtId="0" fontId="4" fillId="2" borderId="5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43" fontId="26" fillId="0" borderId="0" applyFont="0" applyFill="0" applyBorder="0" applyAlignment="0" applyProtection="0"/>
  </cellStyleXfs>
  <cellXfs count="162">
    <xf numFmtId="0" fontId="0" fillId="0" borderId="0" xfId="0" applyFont="1"/>
    <xf numFmtId="164" fontId="0" fillId="0" borderId="0" xfId="0" applyNumberFormat="1" applyFont="1"/>
    <xf numFmtId="0" fontId="3" fillId="0" borderId="0" xfId="0" applyFont="1"/>
    <xf numFmtId="0" fontId="5" fillId="0" borderId="0" xfId="0" applyFont="1"/>
    <xf numFmtId="0" fontId="5" fillId="18" borderId="0" xfId="0" applyFont="1" applyFill="1"/>
    <xf numFmtId="0" fontId="5" fillId="18" borderId="0" xfId="0" applyFont="1" applyFill="1" applyBorder="1"/>
    <xf numFmtId="165" fontId="0" fillId="18" borderId="0" xfId="0" applyNumberFormat="1" applyFont="1" applyFill="1" applyBorder="1" applyAlignment="1">
      <alignment horizontal="right"/>
    </xf>
    <xf numFmtId="164" fontId="0" fillId="18" borderId="0" xfId="0" applyNumberFormat="1" applyFont="1" applyFill="1" applyBorder="1" applyAlignment="1">
      <alignment horizontal="center" wrapText="1"/>
    </xf>
    <xf numFmtId="0" fontId="3" fillId="18" borderId="0" xfId="0" applyFont="1" applyFill="1"/>
    <xf numFmtId="0" fontId="9" fillId="0" borderId="0" xfId="234" applyFont="1"/>
    <xf numFmtId="0" fontId="10" fillId="18" borderId="0" xfId="236" applyFont="1" applyFill="1"/>
    <xf numFmtId="0" fontId="11" fillId="18" borderId="0" xfId="234" applyFont="1" applyFill="1"/>
    <xf numFmtId="0" fontId="10" fillId="18" borderId="0" xfId="236" applyFont="1" applyFill="1" applyAlignment="1">
      <alignment horizontal="center"/>
    </xf>
    <xf numFmtId="0" fontId="13" fillId="0" borderId="0" xfId="234" applyFont="1"/>
    <xf numFmtId="0" fontId="16" fillId="18" borderId="10" xfId="236" applyFont="1" applyFill="1" applyBorder="1"/>
    <xf numFmtId="0" fontId="16" fillId="18" borderId="11" xfId="236" applyFont="1" applyFill="1" applyBorder="1"/>
    <xf numFmtId="167" fontId="16" fillId="18" borderId="24" xfId="236" applyNumberFormat="1" applyFont="1" applyFill="1" applyBorder="1" applyAlignment="1">
      <alignment horizontal="center"/>
    </xf>
    <xf numFmtId="167" fontId="16" fillId="18" borderId="12" xfId="236" applyNumberFormat="1" applyFont="1" applyFill="1" applyBorder="1" applyAlignment="1">
      <alignment horizontal="center"/>
    </xf>
    <xf numFmtId="167" fontId="16" fillId="18" borderId="25" xfId="237" applyNumberFormat="1" applyFont="1" applyFill="1" applyBorder="1" applyAlignment="1" applyProtection="1">
      <alignment horizontal="right"/>
      <protection locked="0"/>
    </xf>
    <xf numFmtId="167" fontId="16" fillId="18" borderId="25" xfId="237" applyNumberFormat="1" applyFont="1" applyFill="1" applyBorder="1" applyAlignment="1" applyProtection="1">
      <alignment horizontal="right"/>
    </xf>
    <xf numFmtId="167" fontId="16" fillId="18" borderId="14" xfId="237" applyNumberFormat="1" applyFont="1" applyFill="1" applyBorder="1" applyAlignment="1" applyProtection="1">
      <alignment horizontal="right"/>
    </xf>
    <xf numFmtId="0" fontId="16" fillId="18" borderId="13" xfId="236" applyFont="1" applyFill="1" applyBorder="1" applyAlignment="1">
      <alignment horizontal="left" vertical="center"/>
    </xf>
    <xf numFmtId="167" fontId="18" fillId="18" borderId="25" xfId="237" applyNumberFormat="1" applyFont="1" applyFill="1" applyBorder="1" applyAlignment="1" applyProtection="1">
      <alignment horizontal="right"/>
      <protection locked="0"/>
    </xf>
    <xf numFmtId="167" fontId="18" fillId="18" borderId="14" xfId="237" applyNumberFormat="1" applyFont="1" applyFill="1" applyBorder="1" applyAlignment="1" applyProtection="1">
      <alignment horizontal="right"/>
    </xf>
    <xf numFmtId="0" fontId="16" fillId="18" borderId="15" xfId="236" applyFont="1" applyFill="1" applyBorder="1" applyAlignment="1">
      <alignment horizontal="center" vertical="center"/>
    </xf>
    <xf numFmtId="0" fontId="16" fillId="18" borderId="16" xfId="236" applyFont="1" applyFill="1" applyBorder="1" applyAlignment="1">
      <alignment horizontal="center" vertical="center"/>
    </xf>
    <xf numFmtId="0" fontId="16" fillId="18" borderId="16" xfId="236" applyFont="1" applyFill="1" applyBorder="1" applyAlignment="1">
      <alignment wrapText="1"/>
    </xf>
    <xf numFmtId="167" fontId="16" fillId="18" borderId="26" xfId="237" applyNumberFormat="1" applyFont="1" applyFill="1" applyBorder="1" applyAlignment="1">
      <alignment horizontal="center"/>
    </xf>
    <xf numFmtId="167" fontId="16" fillId="18" borderId="17" xfId="237" applyNumberFormat="1" applyFont="1" applyFill="1" applyBorder="1" applyAlignment="1">
      <alignment horizontal="center"/>
    </xf>
    <xf numFmtId="0" fontId="19" fillId="18" borderId="18" xfId="236" applyFont="1" applyFill="1" applyBorder="1" applyAlignment="1">
      <alignment horizontal="centerContinuous"/>
    </xf>
    <xf numFmtId="0" fontId="19" fillId="18" borderId="19" xfId="236" applyFont="1" applyFill="1" applyBorder="1" applyAlignment="1">
      <alignment horizontal="centerContinuous"/>
    </xf>
    <xf numFmtId="0" fontId="19" fillId="18" borderId="20" xfId="236" applyFont="1" applyFill="1" applyBorder="1" applyAlignment="1">
      <alignment horizontal="left" wrapText="1"/>
    </xf>
    <xf numFmtId="167" fontId="19" fillId="18" borderId="27" xfId="236" applyNumberFormat="1" applyFont="1" applyFill="1" applyBorder="1" applyAlignment="1" applyProtection="1">
      <alignment horizontal="right"/>
    </xf>
    <xf numFmtId="167" fontId="19" fillId="18" borderId="18" xfId="236" applyNumberFormat="1" applyFont="1" applyFill="1" applyBorder="1" applyAlignment="1" applyProtection="1">
      <alignment horizontal="right"/>
    </xf>
    <xf numFmtId="0" fontId="20" fillId="0" borderId="0" xfId="234" applyFont="1"/>
    <xf numFmtId="167" fontId="20" fillId="0" borderId="0" xfId="234" applyNumberFormat="1" applyFont="1"/>
    <xf numFmtId="0" fontId="16" fillId="18" borderId="28" xfId="236" applyFont="1" applyFill="1" applyBorder="1"/>
    <xf numFmtId="0" fontId="16" fillId="18" borderId="24" xfId="236" applyFont="1" applyFill="1" applyBorder="1" applyAlignment="1">
      <alignment horizontal="center"/>
    </xf>
    <xf numFmtId="0" fontId="16" fillId="18" borderId="29" xfId="236" applyFont="1" applyFill="1" applyBorder="1" applyAlignment="1">
      <alignment horizontal="center"/>
    </xf>
    <xf numFmtId="0" fontId="19" fillId="18" borderId="13" xfId="236" applyFont="1" applyFill="1" applyBorder="1" applyAlignment="1">
      <alignment horizontal="left"/>
    </xf>
    <xf numFmtId="0" fontId="19" fillId="18" borderId="0" xfId="236" applyFont="1" applyFill="1" applyBorder="1" applyAlignment="1">
      <alignment horizontal="left"/>
    </xf>
    <xf numFmtId="0" fontId="20" fillId="0" borderId="30" xfId="234" applyFont="1" applyBorder="1"/>
    <xf numFmtId="167" fontId="19" fillId="18" borderId="25" xfId="236" applyNumberFormat="1" applyFont="1" applyFill="1" applyBorder="1" applyAlignment="1">
      <alignment horizontal="right"/>
    </xf>
    <xf numFmtId="167" fontId="19" fillId="18" borderId="31" xfId="236" applyNumberFormat="1" applyFont="1" applyFill="1" applyBorder="1" applyAlignment="1">
      <alignment horizontal="right"/>
    </xf>
    <xf numFmtId="0" fontId="16" fillId="18" borderId="13" xfId="236" applyFont="1" applyFill="1" applyBorder="1" applyAlignment="1">
      <alignment horizontal="center" vertical="center"/>
    </xf>
    <xf numFmtId="167" fontId="17" fillId="18" borderId="25" xfId="234" applyNumberFormat="1" applyFont="1" applyFill="1" applyBorder="1" applyAlignment="1" applyProtection="1">
      <alignment horizontal="right" vertical="center" wrapText="1"/>
      <protection locked="0"/>
    </xf>
    <xf numFmtId="167" fontId="17" fillId="18" borderId="25" xfId="234" applyNumberFormat="1" applyFont="1" applyFill="1" applyBorder="1" applyAlignment="1">
      <alignment horizontal="right" vertical="center" wrapText="1"/>
    </xf>
    <xf numFmtId="167" fontId="17" fillId="18" borderId="31" xfId="234" applyNumberFormat="1" applyFont="1" applyFill="1" applyBorder="1" applyAlignment="1">
      <alignment horizontal="right" vertical="center" wrapText="1"/>
    </xf>
    <xf numFmtId="0" fontId="20" fillId="0" borderId="0" xfId="234" applyFont="1" applyBorder="1"/>
    <xf numFmtId="0" fontId="17" fillId="18" borderId="30" xfId="234" applyFont="1" applyFill="1" applyBorder="1" applyAlignment="1">
      <alignment vertical="center" wrapText="1"/>
    </xf>
    <xf numFmtId="167" fontId="22" fillId="18" borderId="25" xfId="234" applyNumberFormat="1" applyFont="1" applyFill="1" applyBorder="1" applyAlignment="1">
      <alignment horizontal="right" vertical="center" wrapText="1"/>
    </xf>
    <xf numFmtId="167" fontId="22" fillId="18" borderId="31" xfId="234" applyNumberFormat="1" applyFont="1" applyFill="1" applyBorder="1" applyAlignment="1">
      <alignment horizontal="right" vertical="center" wrapText="1"/>
    </xf>
    <xf numFmtId="0" fontId="19" fillId="18" borderId="13" xfId="236" applyFont="1" applyFill="1" applyBorder="1" applyAlignment="1">
      <alignment horizontal="center" vertical="center"/>
    </xf>
    <xf numFmtId="0" fontId="15" fillId="0" borderId="0" xfId="234" applyFont="1" applyBorder="1"/>
    <xf numFmtId="0" fontId="15" fillId="0" borderId="30" xfId="234" applyFont="1" applyBorder="1"/>
    <xf numFmtId="167" fontId="19" fillId="18" borderId="25" xfId="237" applyNumberFormat="1" applyFont="1" applyFill="1" applyBorder="1" applyAlignment="1">
      <alignment horizontal="right"/>
    </xf>
    <xf numFmtId="167" fontId="19" fillId="18" borderId="31" xfId="237" applyNumberFormat="1" applyFont="1" applyFill="1" applyBorder="1" applyAlignment="1">
      <alignment horizontal="right"/>
    </xf>
    <xf numFmtId="0" fontId="16" fillId="18" borderId="0" xfId="236" applyFont="1" applyFill="1" applyBorder="1" applyAlignment="1">
      <alignment horizontal="center" vertical="center"/>
    </xf>
    <xf numFmtId="0" fontId="16" fillId="18" borderId="32" xfId="236" applyFont="1" applyFill="1" applyBorder="1" applyAlignment="1">
      <alignment wrapText="1"/>
    </xf>
    <xf numFmtId="167" fontId="16" fillId="18" borderId="26" xfId="237" applyNumberFormat="1" applyFont="1" applyFill="1" applyBorder="1" applyAlignment="1">
      <alignment horizontal="right"/>
    </xf>
    <xf numFmtId="167" fontId="16" fillId="18" borderId="33" xfId="237" applyNumberFormat="1" applyFont="1" applyFill="1" applyBorder="1" applyAlignment="1">
      <alignment horizontal="right"/>
    </xf>
    <xf numFmtId="0" fontId="19" fillId="18" borderId="20" xfId="236" applyFont="1" applyFill="1" applyBorder="1" applyAlignment="1">
      <alignment horizontal="left" wrapText="1" indent="1"/>
    </xf>
    <xf numFmtId="167" fontId="19" fillId="18" borderId="27" xfId="236" applyNumberFormat="1" applyFont="1" applyFill="1" applyBorder="1" applyAlignment="1">
      <alignment horizontal="right"/>
    </xf>
    <xf numFmtId="167" fontId="19" fillId="18" borderId="18" xfId="236" applyNumberFormat="1" applyFont="1" applyFill="1" applyBorder="1" applyAlignment="1">
      <alignment horizontal="right"/>
    </xf>
    <xf numFmtId="0" fontId="18" fillId="18" borderId="0" xfId="234" applyFont="1" applyFill="1" applyBorder="1" applyAlignment="1">
      <alignment vertical="top" wrapText="1"/>
    </xf>
    <xf numFmtId="167" fontId="18" fillId="18" borderId="0" xfId="234" applyNumberFormat="1" applyFont="1" applyFill="1" applyBorder="1" applyAlignment="1">
      <alignment vertical="top" wrapText="1"/>
    </xf>
    <xf numFmtId="0" fontId="1" fillId="0" borderId="0" xfId="234" applyFont="1" applyAlignment="1">
      <alignment horizontal="center"/>
    </xf>
    <xf numFmtId="0" fontId="1" fillId="0" borderId="0" xfId="234" applyFont="1"/>
    <xf numFmtId="0" fontId="0" fillId="0" borderId="0" xfId="0" applyFont="1" applyFill="1"/>
    <xf numFmtId="0" fontId="3" fillId="0" borderId="0" xfId="0" applyFont="1" applyBorder="1"/>
    <xf numFmtId="0" fontId="5" fillId="0" borderId="0" xfId="0" applyFont="1" applyBorder="1"/>
    <xf numFmtId="165" fontId="3" fillId="0" borderId="0" xfId="0" applyNumberFormat="1" applyFont="1"/>
    <xf numFmtId="165" fontId="0" fillId="0" borderId="0" xfId="0" applyNumberFormat="1" applyFont="1"/>
    <xf numFmtId="0" fontId="9" fillId="0" borderId="0" xfId="234" applyFont="1" applyAlignment="1">
      <alignment vertical="top"/>
    </xf>
    <xf numFmtId="0" fontId="9" fillId="0" borderId="0" xfId="234" applyFont="1" applyAlignment="1"/>
    <xf numFmtId="164" fontId="3" fillId="18" borderId="0" xfId="0" applyNumberFormat="1" applyFont="1" applyFill="1" applyBorder="1" applyAlignment="1">
      <alignment horizontal="center" wrapText="1"/>
    </xf>
    <xf numFmtId="0" fontId="23" fillId="0" borderId="38" xfId="0" applyFont="1" applyFill="1" applyBorder="1" applyAlignment="1">
      <alignment vertical="center" wrapText="1"/>
    </xf>
    <xf numFmtId="0" fontId="23" fillId="0" borderId="35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left"/>
    </xf>
    <xf numFmtId="164" fontId="25" fillId="0" borderId="35" xfId="0" applyNumberFormat="1" applyFont="1" applyFill="1" applyBorder="1" applyAlignment="1">
      <alignment horizontal="right"/>
    </xf>
    <xf numFmtId="165" fontId="25" fillId="0" borderId="35" xfId="0" applyNumberFormat="1" applyFont="1" applyFill="1" applyBorder="1" applyAlignment="1">
      <alignment horizontal="right"/>
    </xf>
    <xf numFmtId="165" fontId="25" fillId="0" borderId="41" xfId="0" applyNumberFormat="1" applyFont="1" applyFill="1" applyBorder="1" applyAlignment="1">
      <alignment horizontal="right"/>
    </xf>
    <xf numFmtId="0" fontId="23" fillId="0" borderId="40" xfId="0" applyFont="1" applyFill="1" applyBorder="1" applyAlignment="1">
      <alignment vertical="top" wrapText="1"/>
    </xf>
    <xf numFmtId="164" fontId="23" fillId="0" borderId="35" xfId="0" applyNumberFormat="1" applyFont="1" applyFill="1" applyBorder="1" applyAlignment="1">
      <alignment horizontal="right" wrapText="1"/>
    </xf>
    <xf numFmtId="165" fontId="23" fillId="0" borderId="35" xfId="0" applyNumberFormat="1" applyFont="1" applyFill="1" applyBorder="1" applyAlignment="1">
      <alignment horizontal="right"/>
    </xf>
    <xf numFmtId="0" fontId="25" fillId="0" borderId="40" xfId="0" applyFont="1" applyFill="1" applyBorder="1" applyAlignment="1">
      <alignment wrapText="1"/>
    </xf>
    <xf numFmtId="164" fontId="25" fillId="0" borderId="35" xfId="0" applyNumberFormat="1" applyFont="1" applyFill="1" applyBorder="1" applyAlignment="1">
      <alignment horizontal="right" wrapText="1"/>
    </xf>
    <xf numFmtId="0" fontId="23" fillId="0" borderId="45" xfId="0" applyFont="1" applyFill="1" applyBorder="1" applyAlignment="1">
      <alignment horizontal="center" vertical="center"/>
    </xf>
    <xf numFmtId="165" fontId="23" fillId="0" borderId="36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vertical="center"/>
    </xf>
    <xf numFmtId="165" fontId="23" fillId="0" borderId="0" xfId="0" applyNumberFormat="1" applyFont="1" applyFill="1" applyBorder="1" applyAlignment="1">
      <alignment horizontal="right"/>
    </xf>
    <xf numFmtId="0" fontId="25" fillId="0" borderId="40" xfId="0" applyFont="1" applyFill="1" applyBorder="1" applyAlignment="1">
      <alignment vertical="top" wrapText="1"/>
    </xf>
    <xf numFmtId="165" fontId="23" fillId="0" borderId="41" xfId="0" applyNumberFormat="1" applyFont="1" applyFill="1" applyBorder="1" applyAlignment="1">
      <alignment horizontal="right"/>
    </xf>
    <xf numFmtId="0" fontId="23" fillId="0" borderId="42" xfId="0" applyFont="1" applyFill="1" applyBorder="1" applyAlignment="1">
      <alignment horizontal="center" vertical="center"/>
    </xf>
    <xf numFmtId="165" fontId="23" fillId="0" borderId="43" xfId="0" applyNumberFormat="1" applyFont="1" applyFill="1" applyBorder="1" applyAlignment="1">
      <alignment horizontal="right"/>
    </xf>
    <xf numFmtId="165" fontId="23" fillId="0" borderId="44" xfId="0" applyNumberFormat="1" applyFont="1" applyFill="1" applyBorder="1" applyAlignment="1">
      <alignment horizontal="right"/>
    </xf>
    <xf numFmtId="0" fontId="24" fillId="0" borderId="38" xfId="0" applyFont="1" applyFill="1" applyBorder="1" applyAlignment="1">
      <alignment horizontal="center" vertical="center" wrapText="1"/>
    </xf>
    <xf numFmtId="168" fontId="9" fillId="0" borderId="0" xfId="234" applyNumberFormat="1" applyFont="1"/>
    <xf numFmtId="167" fontId="9" fillId="0" borderId="0" xfId="234" applyNumberFormat="1" applyFont="1"/>
    <xf numFmtId="165" fontId="23" fillId="0" borderId="48" xfId="0" applyNumberFormat="1" applyFont="1" applyFill="1" applyBorder="1" applyAlignment="1">
      <alignment horizontal="right"/>
    </xf>
    <xf numFmtId="167" fontId="17" fillId="18" borderId="25" xfId="234" applyNumberFormat="1" applyFont="1" applyFill="1" applyBorder="1" applyAlignment="1" applyProtection="1">
      <alignment horizontal="right" wrapText="1"/>
      <protection locked="0"/>
    </xf>
    <xf numFmtId="0" fontId="13" fillId="0" borderId="0" xfId="234" applyFont="1" applyAlignment="1"/>
    <xf numFmtId="168" fontId="11" fillId="0" borderId="0" xfId="234" applyNumberFormat="1" applyFont="1"/>
    <xf numFmtId="169" fontId="20" fillId="0" borderId="0" xfId="234" applyNumberFormat="1" applyFont="1"/>
    <xf numFmtId="168" fontId="27" fillId="0" borderId="0" xfId="234" applyNumberFormat="1" applyFont="1"/>
    <xf numFmtId="0" fontId="27" fillId="0" borderId="0" xfId="234" applyFont="1"/>
    <xf numFmtId="170" fontId="28" fillId="0" borderId="0" xfId="238" applyNumberFormat="1" applyFont="1"/>
    <xf numFmtId="37" fontId="15" fillId="0" borderId="10" xfId="235" applyNumberFormat="1" applyFont="1" applyFill="1" applyBorder="1" applyAlignment="1" applyProtection="1">
      <alignment horizontal="center"/>
    </xf>
    <xf numFmtId="37" fontId="15" fillId="0" borderId="11" xfId="235" applyNumberFormat="1" applyFont="1" applyFill="1" applyBorder="1" applyAlignment="1" applyProtection="1">
      <alignment horizontal="center"/>
    </xf>
    <xf numFmtId="37" fontId="15" fillId="0" borderId="12" xfId="235" applyNumberFormat="1" applyFont="1" applyFill="1" applyBorder="1" applyAlignment="1" applyProtection="1">
      <alignment horizontal="center"/>
    </xf>
    <xf numFmtId="37" fontId="15" fillId="0" borderId="13" xfId="235" applyNumberFormat="1" applyFont="1" applyFill="1" applyBorder="1" applyAlignment="1" applyProtection="1">
      <alignment horizontal="center"/>
      <protection locked="0"/>
    </xf>
    <xf numFmtId="37" fontId="15" fillId="0" borderId="0" xfId="235" applyNumberFormat="1" applyFont="1" applyFill="1" applyBorder="1" applyAlignment="1" applyProtection="1">
      <alignment horizontal="center"/>
      <protection locked="0"/>
    </xf>
    <xf numFmtId="37" fontId="15" fillId="0" borderId="14" xfId="235" applyNumberFormat="1" applyFont="1" applyFill="1" applyBorder="1" applyAlignment="1" applyProtection="1">
      <alignment horizontal="center"/>
      <protection locked="0"/>
    </xf>
    <xf numFmtId="37" fontId="15" fillId="0" borderId="13" xfId="235" applyNumberFormat="1" applyFont="1" applyFill="1" applyBorder="1" applyAlignment="1" applyProtection="1">
      <alignment horizontal="center"/>
    </xf>
    <xf numFmtId="37" fontId="15" fillId="0" borderId="0" xfId="235" applyNumberFormat="1" applyFont="1" applyFill="1" applyBorder="1" applyAlignment="1" applyProtection="1">
      <alignment horizontal="center"/>
    </xf>
    <xf numFmtId="37" fontId="15" fillId="0" borderId="14" xfId="235" applyNumberFormat="1" applyFont="1" applyFill="1" applyBorder="1" applyAlignment="1" applyProtection="1">
      <alignment horizontal="center"/>
    </xf>
    <xf numFmtId="37" fontId="15" fillId="0" borderId="15" xfId="235" applyNumberFormat="1" applyFont="1" applyFill="1" applyBorder="1" applyAlignment="1" applyProtection="1">
      <alignment horizontal="center"/>
    </xf>
    <xf numFmtId="37" fontId="15" fillId="0" borderId="16" xfId="235" applyNumberFormat="1" applyFont="1" applyFill="1" applyBorder="1" applyAlignment="1" applyProtection="1">
      <alignment horizontal="center"/>
    </xf>
    <xf numFmtId="37" fontId="15" fillId="0" borderId="17" xfId="235" applyNumberFormat="1" applyFont="1" applyFill="1" applyBorder="1" applyAlignment="1" applyProtection="1">
      <alignment horizontal="center"/>
    </xf>
    <xf numFmtId="37" fontId="15" fillId="0" borderId="10" xfId="235" applyNumberFormat="1" applyFont="1" applyFill="1" applyBorder="1" applyAlignment="1" applyProtection="1">
      <alignment horizontal="center" vertical="center" wrapText="1"/>
    </xf>
    <xf numFmtId="37" fontId="15" fillId="0" borderId="11" xfId="235" applyNumberFormat="1" applyFont="1" applyFill="1" applyBorder="1" applyAlignment="1" applyProtection="1">
      <alignment horizontal="center" vertical="center"/>
    </xf>
    <xf numFmtId="37" fontId="15" fillId="0" borderId="12" xfId="235" applyNumberFormat="1" applyFont="1" applyFill="1" applyBorder="1" applyAlignment="1" applyProtection="1">
      <alignment horizontal="center" vertical="center"/>
    </xf>
    <xf numFmtId="37" fontId="15" fillId="0" borderId="13" xfId="235" applyNumberFormat="1" applyFont="1" applyFill="1" applyBorder="1" applyAlignment="1" applyProtection="1">
      <alignment horizontal="center" vertical="center"/>
    </xf>
    <xf numFmtId="37" fontId="15" fillId="0" borderId="0" xfId="235" applyNumberFormat="1" applyFont="1" applyFill="1" applyBorder="1" applyAlignment="1" applyProtection="1">
      <alignment horizontal="center" vertical="center"/>
    </xf>
    <xf numFmtId="37" fontId="15" fillId="0" borderId="14" xfId="235" applyNumberFormat="1" applyFont="1" applyFill="1" applyBorder="1" applyAlignment="1" applyProtection="1">
      <alignment horizontal="center" vertical="center"/>
    </xf>
    <xf numFmtId="37" fontId="15" fillId="0" borderId="18" xfId="235" applyNumberFormat="1" applyFont="1" applyFill="1" applyBorder="1" applyAlignment="1" applyProtection="1">
      <alignment horizontal="center"/>
    </xf>
    <xf numFmtId="37" fontId="15" fillId="0" borderId="19" xfId="235" applyNumberFormat="1" applyFont="1" applyFill="1" applyBorder="1" applyAlignment="1" applyProtection="1">
      <alignment horizontal="center"/>
    </xf>
    <xf numFmtId="37" fontId="15" fillId="0" borderId="20" xfId="235" applyNumberFormat="1" applyFont="1" applyFill="1" applyBorder="1" applyAlignment="1" applyProtection="1">
      <alignment horizontal="center"/>
    </xf>
    <xf numFmtId="37" fontId="15" fillId="0" borderId="21" xfId="235" applyNumberFormat="1" applyFont="1" applyFill="1" applyBorder="1" applyAlignment="1" applyProtection="1">
      <alignment horizontal="center" vertical="center" wrapText="1"/>
    </xf>
    <xf numFmtId="37" fontId="15" fillId="0" borderId="22" xfId="235" applyNumberFormat="1" applyFont="1" applyFill="1" applyBorder="1" applyAlignment="1" applyProtection="1">
      <alignment horizontal="center" vertical="center" wrapText="1"/>
    </xf>
    <xf numFmtId="37" fontId="15" fillId="0" borderId="23" xfId="235" applyNumberFormat="1" applyFont="1" applyFill="1" applyBorder="1" applyAlignment="1" applyProtection="1">
      <alignment horizontal="center" vertical="center" wrapText="1"/>
    </xf>
    <xf numFmtId="37" fontId="15" fillId="0" borderId="21" xfId="235" applyNumberFormat="1" applyFont="1" applyFill="1" applyBorder="1" applyAlignment="1" applyProtection="1">
      <alignment horizontal="center" vertical="center"/>
    </xf>
    <xf numFmtId="37" fontId="15" fillId="0" borderId="23" xfId="235" applyNumberFormat="1" applyFont="1" applyFill="1" applyBorder="1" applyAlignment="1" applyProtection="1">
      <alignment horizontal="center" vertical="center"/>
    </xf>
    <xf numFmtId="0" fontId="17" fillId="18" borderId="0" xfId="234" applyFont="1" applyFill="1" applyBorder="1" applyAlignment="1">
      <alignment horizontal="left" vertical="center" wrapText="1"/>
    </xf>
    <xf numFmtId="0" fontId="17" fillId="18" borderId="13" xfId="234" applyFont="1" applyFill="1" applyBorder="1" applyAlignment="1">
      <alignment horizontal="left" vertical="center" wrapText="1"/>
    </xf>
    <xf numFmtId="0" fontId="17" fillId="18" borderId="13" xfId="234" applyFont="1" applyFill="1" applyBorder="1" applyAlignment="1">
      <alignment horizontal="left" wrapText="1"/>
    </xf>
    <xf numFmtId="0" fontId="17" fillId="18" borderId="0" xfId="234" applyFont="1" applyFill="1" applyBorder="1" applyAlignment="1">
      <alignment horizontal="left" wrapText="1"/>
    </xf>
    <xf numFmtId="167" fontId="19" fillId="18" borderId="21" xfId="236" applyNumberFormat="1" applyFont="1" applyFill="1" applyBorder="1" applyAlignment="1">
      <alignment horizontal="right"/>
    </xf>
    <xf numFmtId="167" fontId="19" fillId="18" borderId="23" xfId="236" applyNumberFormat="1" applyFont="1" applyFill="1" applyBorder="1" applyAlignment="1">
      <alignment horizontal="right"/>
    </xf>
    <xf numFmtId="167" fontId="21" fillId="0" borderId="18" xfId="234" applyNumberFormat="1" applyFont="1" applyBorder="1" applyAlignment="1">
      <alignment horizontal="center" vertical="top" wrapText="1"/>
    </xf>
    <xf numFmtId="167" fontId="21" fillId="0" borderId="20" xfId="234" applyNumberFormat="1" applyFont="1" applyBorder="1" applyAlignment="1">
      <alignment horizontal="center" vertical="top" wrapText="1"/>
    </xf>
    <xf numFmtId="0" fontId="17" fillId="18" borderId="30" xfId="234" applyFont="1" applyFill="1" applyBorder="1" applyAlignment="1">
      <alignment horizontal="left" vertical="center" wrapText="1"/>
    </xf>
    <xf numFmtId="37" fontId="15" fillId="0" borderId="15" xfId="235" applyNumberFormat="1" applyFont="1" applyFill="1" applyBorder="1" applyAlignment="1" applyProtection="1">
      <alignment horizontal="center" vertical="center"/>
    </xf>
    <xf numFmtId="37" fontId="15" fillId="0" borderId="16" xfId="235" applyNumberFormat="1" applyFont="1" applyFill="1" applyBorder="1" applyAlignment="1" applyProtection="1">
      <alignment horizontal="center" vertical="center"/>
    </xf>
    <xf numFmtId="37" fontId="15" fillId="0" borderId="17" xfId="235" applyNumberFormat="1" applyFont="1" applyFill="1" applyBorder="1" applyAlignment="1" applyProtection="1">
      <alignment horizontal="center" vertical="center"/>
    </xf>
    <xf numFmtId="0" fontId="14" fillId="18" borderId="0" xfId="234" applyFont="1" applyFill="1" applyAlignment="1">
      <alignment horizontal="left" vertical="top" wrapText="1"/>
    </xf>
    <xf numFmtId="167" fontId="19" fillId="18" borderId="21" xfId="236" applyNumberFormat="1" applyFont="1" applyFill="1" applyBorder="1" applyAlignment="1"/>
    <xf numFmtId="167" fontId="19" fillId="18" borderId="23" xfId="236" applyNumberFormat="1" applyFont="1" applyFill="1" applyBorder="1" applyAlignment="1"/>
    <xf numFmtId="0" fontId="20" fillId="0" borderId="0" xfId="234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9" fillId="0" borderId="0" xfId="234" applyFont="1" applyAlignment="1">
      <alignment horizontal="center"/>
    </xf>
    <xf numFmtId="0" fontId="15" fillId="0" borderId="34" xfId="234" applyFont="1" applyBorder="1" applyAlignment="1">
      <alignment horizontal="center" vertical="top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readingOrder="2"/>
    </xf>
    <xf numFmtId="0" fontId="6" fillId="0" borderId="47" xfId="0" applyFont="1" applyFill="1" applyBorder="1" applyAlignment="1">
      <alignment horizontal="center" readingOrder="2"/>
    </xf>
    <xf numFmtId="0" fontId="6" fillId="0" borderId="0" xfId="0" applyFont="1" applyFill="1" applyBorder="1" applyAlignment="1">
      <alignment horizontal="center" readingOrder="2"/>
    </xf>
  </cellXfs>
  <cellStyles count="239">
    <cellStyle name="20% - Énfasis1" xfId="1" builtinId="30" customBuiltin="1"/>
    <cellStyle name="20% - Énfasis1 2" xfId="2"/>
    <cellStyle name="20% - Énfasis1 3" xfId="3"/>
    <cellStyle name="20% - Énfasis2" xfId="4" builtinId="34" customBuiltin="1"/>
    <cellStyle name="20% - Énfasis2 2" xfId="5"/>
    <cellStyle name="20% - Énfasis2 3" xfId="6"/>
    <cellStyle name="20% - Énfasis3" xfId="7" builtinId="38" customBuiltin="1"/>
    <cellStyle name="20% - Énfasis3 2" xfId="8"/>
    <cellStyle name="20% - Énfasis3 3" xfId="9"/>
    <cellStyle name="20% - Énfasis4" xfId="10" builtinId="42" customBuiltin="1"/>
    <cellStyle name="20% - Énfasis4 2" xfId="11"/>
    <cellStyle name="20% - Énfasis4 3" xfId="12"/>
    <cellStyle name="20% - Énfasis5" xfId="13" builtinId="46" customBuiltin="1"/>
    <cellStyle name="20% - Énfasis5 2" xfId="14"/>
    <cellStyle name="20% - Énfasis5 3" xfId="15"/>
    <cellStyle name="20% - Énfasis6" xfId="16" builtinId="50" customBuiltin="1"/>
    <cellStyle name="20% - Énfasis6 2" xfId="17"/>
    <cellStyle name="20% - Énfasis6 3" xfId="18"/>
    <cellStyle name="40% - Énfasis1" xfId="19" builtinId="31" customBuiltin="1"/>
    <cellStyle name="40% - Énfasis1 2" xfId="20"/>
    <cellStyle name="40% - Énfasis1 3" xfId="21"/>
    <cellStyle name="40% - Énfasis2" xfId="22" builtinId="35" customBuiltin="1"/>
    <cellStyle name="40% - Énfasis2 2" xfId="23"/>
    <cellStyle name="40% - Énfasis2 3" xfId="24"/>
    <cellStyle name="40% - Énfasis3" xfId="25" builtinId="39" customBuiltin="1"/>
    <cellStyle name="40% - Énfasis3 2" xfId="26"/>
    <cellStyle name="40% - Énfasis3 3" xfId="27"/>
    <cellStyle name="40% - Énfasis4" xfId="28" builtinId="43" customBuiltin="1"/>
    <cellStyle name="40% - Énfasis4 2" xfId="29"/>
    <cellStyle name="40% - Énfasis4 3" xfId="30"/>
    <cellStyle name="40% - Énfasis5" xfId="31" builtinId="47" customBuiltin="1"/>
    <cellStyle name="40% - Énfasis5 2" xfId="32"/>
    <cellStyle name="40% - Énfasis5 3" xfId="33"/>
    <cellStyle name="40% - Énfasis6" xfId="34" builtinId="51" customBuiltin="1"/>
    <cellStyle name="40% - Énfasis6 2" xfId="35"/>
    <cellStyle name="40% - Énfasis6 3" xfId="36"/>
    <cellStyle name="60% - Énfasis1" xfId="37" builtinId="32" customBuiltin="1"/>
    <cellStyle name="60% - Énfasis1 2" xfId="38"/>
    <cellStyle name="60% - Énfasis1 3" xfId="39"/>
    <cellStyle name="60% - Énfasis2" xfId="40" builtinId="36" customBuiltin="1"/>
    <cellStyle name="60% - Énfasis2 2" xfId="41"/>
    <cellStyle name="60% - Énfasis2 3" xfId="42"/>
    <cellStyle name="60% - Énfasis3" xfId="43" builtinId="40" customBuiltin="1"/>
    <cellStyle name="60% - Énfasis3 2" xfId="44"/>
    <cellStyle name="60% - Énfasis3 3" xfId="45"/>
    <cellStyle name="60% - Énfasis4" xfId="46" builtinId="44" customBuiltin="1"/>
    <cellStyle name="60% - Énfasis4 2" xfId="47"/>
    <cellStyle name="60% - Énfasis4 3" xfId="48"/>
    <cellStyle name="60% - Énfasis5" xfId="49" builtinId="48" customBuiltin="1"/>
    <cellStyle name="60% - Énfasis5 2" xfId="50"/>
    <cellStyle name="60% - Énfasis5 3" xfId="51"/>
    <cellStyle name="60% - Énfasis6" xfId="52" builtinId="52" customBuiltin="1"/>
    <cellStyle name="60% - Énfasis6 2" xfId="53"/>
    <cellStyle name="60% - Énfasis6 3" xfId="54"/>
    <cellStyle name="Buena" xfId="55" builtinId="26" customBuiltin="1"/>
    <cellStyle name="Buena 2" xfId="56"/>
    <cellStyle name="Buena 3" xfId="57"/>
    <cellStyle name="Cálculo" xfId="58" builtinId="22" customBuiltin="1"/>
    <cellStyle name="Cálculo 2" xfId="59"/>
    <cellStyle name="Cálculo 3" xfId="60"/>
    <cellStyle name="Celda de comprobación" xfId="61" builtinId="23" customBuiltin="1"/>
    <cellStyle name="Celda de comprobación 2" xfId="62"/>
    <cellStyle name="Celda de comprobación 3" xfId="63"/>
    <cellStyle name="Celda vinculada" xfId="64" builtinId="24" customBuiltin="1"/>
    <cellStyle name="Celda vinculada 2" xfId="65"/>
    <cellStyle name="Celda vinculada 3" xfId="66"/>
    <cellStyle name="Encabezado 4" xfId="67" builtinId="19" customBuiltin="1"/>
    <cellStyle name="Encabezado 4 2" xfId="68"/>
    <cellStyle name="Encabezado 4 3" xfId="69"/>
    <cellStyle name="Énfasis1" xfId="70" builtinId="29" customBuiltin="1"/>
    <cellStyle name="Énfasis1 2" xfId="71"/>
    <cellStyle name="Énfasis1 3" xfId="72"/>
    <cellStyle name="Énfasis2" xfId="73" builtinId="33" customBuiltin="1"/>
    <cellStyle name="Énfasis2 2" xfId="74"/>
    <cellStyle name="Énfasis2 3" xfId="75"/>
    <cellStyle name="Énfasis3" xfId="76" builtinId="37" customBuiltin="1"/>
    <cellStyle name="Énfasis3 2" xfId="77"/>
    <cellStyle name="Énfasis3 3" xfId="78"/>
    <cellStyle name="Énfasis4" xfId="79" builtinId="41" customBuiltin="1"/>
    <cellStyle name="Énfasis4 2" xfId="80"/>
    <cellStyle name="Énfasis4 3" xfId="81"/>
    <cellStyle name="Énfasis5" xfId="82" builtinId="45" customBuiltin="1"/>
    <cellStyle name="Énfasis5 2" xfId="83"/>
    <cellStyle name="Énfasis5 3" xfId="84"/>
    <cellStyle name="Énfasis6" xfId="85" builtinId="49" customBuiltin="1"/>
    <cellStyle name="Énfasis6 2" xfId="86"/>
    <cellStyle name="Énfasis6 3" xfId="87"/>
    <cellStyle name="Entrada" xfId="88" builtinId="20" customBuiltin="1"/>
    <cellStyle name="Entrada 2" xfId="89"/>
    <cellStyle name="Entrada 3" xfId="90"/>
    <cellStyle name="Euro" xfId="91"/>
    <cellStyle name="Euro 2" xfId="92"/>
    <cellStyle name="Euro 2 2" xfId="93"/>
    <cellStyle name="Euro 2 3" xfId="94"/>
    <cellStyle name="Euro 3" xfId="95"/>
    <cellStyle name="Euro 4" xfId="96"/>
    <cellStyle name="Incorrecto" xfId="97" builtinId="27" customBuiltin="1"/>
    <cellStyle name="Incorrecto 2" xfId="98"/>
    <cellStyle name="Incorrecto 3" xfId="99"/>
    <cellStyle name="Millares" xfId="238" builtinId="3"/>
    <cellStyle name="Millares 2" xfId="100"/>
    <cellStyle name="Millares 2 2" xfId="101"/>
    <cellStyle name="Millares 2 2 2" xfId="102"/>
    <cellStyle name="Millares 2 2 3" xfId="103"/>
    <cellStyle name="Millares 2 3" xfId="104"/>
    <cellStyle name="Millares 2 4" xfId="105"/>
    <cellStyle name="Millares 2 5" xfId="237"/>
    <cellStyle name="Millares 20" xfId="106"/>
    <cellStyle name="Millares 20 2" xfId="107"/>
    <cellStyle name="Millares 20 3" xfId="108"/>
    <cellStyle name="Millares 3" xfId="109"/>
    <cellStyle name="Millares 3 2" xfId="110"/>
    <cellStyle name="Millares 3 3" xfId="111"/>
    <cellStyle name="Millares 4" xfId="235"/>
    <cellStyle name="Millares 60" xfId="112"/>
    <cellStyle name="Millares 60 2" xfId="113"/>
    <cellStyle name="Millares 60 3" xfId="114"/>
    <cellStyle name="Moneda 14 2" xfId="115"/>
    <cellStyle name="Moneda 14 2 2" xfId="116"/>
    <cellStyle name="Moneda 14 2 3" xfId="117"/>
    <cellStyle name="Moneda 39" xfId="118"/>
    <cellStyle name="Moneda 39 2" xfId="119"/>
    <cellStyle name="Moneda 39 3" xfId="120"/>
    <cellStyle name="Neutral" xfId="121" builtinId="28" customBuiltin="1"/>
    <cellStyle name="Neutral 2" xfId="122"/>
    <cellStyle name="Neutral 3" xfId="123"/>
    <cellStyle name="Normal" xfId="0" builtinId="0"/>
    <cellStyle name="Normal 100 2" xfId="124"/>
    <cellStyle name="Normal 100 2 2" xfId="125"/>
    <cellStyle name="Normal 100 2 3" xfId="126"/>
    <cellStyle name="Normal 101 2" xfId="127"/>
    <cellStyle name="Normal 101 2 2" xfId="128"/>
    <cellStyle name="Normal 101 2 3" xfId="129"/>
    <cellStyle name="Normal 102 2" xfId="130"/>
    <cellStyle name="Normal 102 2 2" xfId="131"/>
    <cellStyle name="Normal 102 2 3" xfId="132"/>
    <cellStyle name="Normal 103 2" xfId="133"/>
    <cellStyle name="Normal 103 2 2" xfId="134"/>
    <cellStyle name="Normal 103 2 3" xfId="135"/>
    <cellStyle name="Normal 108 2" xfId="136"/>
    <cellStyle name="Normal 108 2 2" xfId="137"/>
    <cellStyle name="Normal 108 2 3" xfId="138"/>
    <cellStyle name="Normal 111 2" xfId="139"/>
    <cellStyle name="Normal 111 2 2" xfId="140"/>
    <cellStyle name="Normal 111 2 3" xfId="141"/>
    <cellStyle name="Normal 112 2" xfId="142"/>
    <cellStyle name="Normal 112 2 2" xfId="143"/>
    <cellStyle name="Normal 112 2 3" xfId="144"/>
    <cellStyle name="Normal 113 2" xfId="145"/>
    <cellStyle name="Normal 113 2 2" xfId="146"/>
    <cellStyle name="Normal 113 2 3" xfId="147"/>
    <cellStyle name="Normal 114 2" xfId="148"/>
    <cellStyle name="Normal 114 2 2" xfId="149"/>
    <cellStyle name="Normal 114 2 3" xfId="150"/>
    <cellStyle name="Normal 115 2" xfId="151"/>
    <cellStyle name="Normal 115 2 2" xfId="152"/>
    <cellStyle name="Normal 115 2 3" xfId="153"/>
    <cellStyle name="Normal 116 2" xfId="154"/>
    <cellStyle name="Normal 116 2 2" xfId="155"/>
    <cellStyle name="Normal 116 2 3" xfId="156"/>
    <cellStyle name="Normal 117 2" xfId="157"/>
    <cellStyle name="Normal 117 2 2" xfId="158"/>
    <cellStyle name="Normal 117 2 3" xfId="159"/>
    <cellStyle name="Normal 118 2" xfId="160"/>
    <cellStyle name="Normal 118 2 2" xfId="161"/>
    <cellStyle name="Normal 118 2 3" xfId="162"/>
    <cellStyle name="Normal 132 2" xfId="163"/>
    <cellStyle name="Normal 132 2 2" xfId="164"/>
    <cellStyle name="Normal 132 2 3" xfId="165"/>
    <cellStyle name="Normal 2" xfId="166"/>
    <cellStyle name="Normal 2 2" xfId="167"/>
    <cellStyle name="Normal 2 3" xfId="168"/>
    <cellStyle name="Normal 2 4" xfId="169"/>
    <cellStyle name="Normal 215" xfId="170"/>
    <cellStyle name="Normal 215 2" xfId="171"/>
    <cellStyle name="Normal 215 3" xfId="172"/>
    <cellStyle name="Normal 216" xfId="173"/>
    <cellStyle name="Normal 216 2" xfId="174"/>
    <cellStyle name="Normal 216 3" xfId="175"/>
    <cellStyle name="Normal 217" xfId="176"/>
    <cellStyle name="Normal 217 2" xfId="177"/>
    <cellStyle name="Normal 217 3" xfId="178"/>
    <cellStyle name="Normal 218" xfId="179"/>
    <cellStyle name="Normal 218 2" xfId="180"/>
    <cellStyle name="Normal 218 3" xfId="181"/>
    <cellStyle name="Normal 219" xfId="182"/>
    <cellStyle name="Normal 219 2" xfId="183"/>
    <cellStyle name="Normal 219 3" xfId="184"/>
    <cellStyle name="Normal 220" xfId="185"/>
    <cellStyle name="Normal 220 2" xfId="186"/>
    <cellStyle name="Normal 220 3" xfId="187"/>
    <cellStyle name="Normal 221" xfId="188"/>
    <cellStyle name="Normal 221 2" xfId="189"/>
    <cellStyle name="Normal 221 3" xfId="190"/>
    <cellStyle name="Normal 256" xfId="191"/>
    <cellStyle name="Normal 257" xfId="192"/>
    <cellStyle name="Normal 258" xfId="193"/>
    <cellStyle name="Normal 3" xfId="234"/>
    <cellStyle name="Normal 59 2" xfId="194"/>
    <cellStyle name="Normal 59 2 2" xfId="195"/>
    <cellStyle name="Normal 59 2 3" xfId="196"/>
    <cellStyle name="Normal 89 2" xfId="197"/>
    <cellStyle name="Normal 89 2 2" xfId="198"/>
    <cellStyle name="Normal 89 2 3" xfId="199"/>
    <cellStyle name="Normal 9" xfId="236"/>
    <cellStyle name="Normal 99 2" xfId="200"/>
    <cellStyle name="Normal 99 2 2" xfId="201"/>
    <cellStyle name="Normal 99 2 3" xfId="202"/>
    <cellStyle name="Notas" xfId="203" builtinId="10" customBuiltin="1"/>
    <cellStyle name="Notas 2" xfId="204"/>
    <cellStyle name="Notas 2 2" xfId="205"/>
    <cellStyle name="Notas 2 3" xfId="206"/>
    <cellStyle name="Notas 3" xfId="207"/>
    <cellStyle name="Notas 4" xfId="208"/>
    <cellStyle name="Porcentual 2" xfId="209"/>
    <cellStyle name="Salida" xfId="210" builtinId="21" customBuiltin="1"/>
    <cellStyle name="Salida 2" xfId="211"/>
    <cellStyle name="Salida 3" xfId="212"/>
    <cellStyle name="Texto de advertencia" xfId="213" builtinId="11" customBuiltin="1"/>
    <cellStyle name="Texto de advertencia 2" xfId="214"/>
    <cellStyle name="Texto de advertencia 3" xfId="215"/>
    <cellStyle name="Texto explicativo" xfId="216" builtinId="53" customBuiltin="1"/>
    <cellStyle name="Texto explicativo 2" xfId="217"/>
    <cellStyle name="Texto explicativo 3" xfId="218"/>
    <cellStyle name="Título" xfId="219" builtinId="15" customBuiltin="1"/>
    <cellStyle name="Título 1" xfId="220" builtinId="16" customBuiltin="1"/>
    <cellStyle name="Título 1 2" xfId="221"/>
    <cellStyle name="Título 1 3" xfId="222"/>
    <cellStyle name="Título 2" xfId="223" builtinId="17" customBuiltin="1"/>
    <cellStyle name="Título 2 2" xfId="224"/>
    <cellStyle name="Título 2 3" xfId="225"/>
    <cellStyle name="Título 3" xfId="226" builtinId="18" customBuiltin="1"/>
    <cellStyle name="Título 3 2" xfId="227"/>
    <cellStyle name="Título 3 3" xfId="228"/>
    <cellStyle name="Título 4" xfId="229"/>
    <cellStyle name="Título 5" xfId="230"/>
    <cellStyle name="Total" xfId="231" builtinId="25" customBuiltin="1"/>
    <cellStyle name="Total 2" xfId="232"/>
    <cellStyle name="Total 3" xfId="23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ADDBC"/>
      <rgbColor rgb="00CC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107830</xdr:colOff>
      <xdr:row>1</xdr:row>
      <xdr:rowOff>44929</xdr:rowOff>
    </xdr:from>
    <xdr:to>
      <xdr:col>1</xdr:col>
      <xdr:colOff>938122</xdr:colOff>
      <xdr:row>4</xdr:row>
      <xdr:rowOff>134787</xdr:rowOff>
    </xdr:to>
    <xdr:pic>
      <xdr:nvPicPr>
        <xdr:cNvPr id="4" name="Picture 1" descr="G escudo v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9830" y="235429"/>
          <a:ext cx="830292" cy="632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609600</xdr:colOff>
      <xdr:row>1</xdr:row>
      <xdr:rowOff>85724</xdr:rowOff>
    </xdr:from>
    <xdr:to>
      <xdr:col>9</xdr:col>
      <xdr:colOff>934720</xdr:colOff>
      <xdr:row>4</xdr:row>
      <xdr:rowOff>66674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39150" y="276224"/>
          <a:ext cx="1306195" cy="523875"/>
        </a:xfrm>
        <a:prstGeom prst="rect">
          <a:avLst/>
        </a:prstGeom>
      </xdr:spPr>
    </xdr:pic>
    <xdr:clientData/>
  </xdr:twoCellAnchor>
  <xdr:twoCellAnchor>
    <xdr:from>
      <xdr:col>4</xdr:col>
      <xdr:colOff>342900</xdr:colOff>
      <xdr:row>63</xdr:row>
      <xdr:rowOff>85725</xdr:rowOff>
    </xdr:from>
    <xdr:to>
      <xdr:col>7</xdr:col>
      <xdr:colOff>885825</xdr:colOff>
      <xdr:row>67</xdr:row>
      <xdr:rowOff>133352</xdr:rowOff>
    </xdr:to>
    <xdr:sp macro="" textlink="">
      <xdr:nvSpPr>
        <xdr:cNvPr id="5" name="3 CuadroTexto"/>
        <xdr:cNvSpPr txBox="1"/>
      </xdr:nvSpPr>
      <xdr:spPr>
        <a:xfrm>
          <a:off x="4352925" y="12925425"/>
          <a:ext cx="3438525" cy="8001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Hernández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6"/>
  <sheetViews>
    <sheetView showGridLines="0" tabSelected="1" workbookViewId="0">
      <selection activeCell="G72" sqref="G72"/>
    </sheetView>
  </sheetViews>
  <sheetFormatPr baseColWidth="10" defaultColWidth="11.42578125" defaultRowHeight="14.25"/>
  <cols>
    <col min="1" max="1" width="11.42578125" style="9"/>
    <col min="2" max="2" width="16.85546875" style="9" customWidth="1"/>
    <col min="3" max="3" width="11.42578125" style="9"/>
    <col min="4" max="4" width="20.42578125" style="9" customWidth="1"/>
    <col min="5" max="5" width="14.28515625" style="9" customWidth="1"/>
    <col min="6" max="6" width="15.5703125" style="9" customWidth="1"/>
    <col min="7" max="7" width="13.5703125" style="9" customWidth="1"/>
    <col min="8" max="8" width="13.85546875" style="9" customWidth="1"/>
    <col min="9" max="9" width="14.7109375" style="9" customWidth="1"/>
    <col min="10" max="10" width="15.42578125" style="9" customWidth="1"/>
    <col min="11" max="11" width="13.85546875" style="9" bestFit="1" customWidth="1"/>
    <col min="12" max="257" width="11.42578125" style="9"/>
    <col min="258" max="258" width="16.85546875" style="9" customWidth="1"/>
    <col min="259" max="259" width="11.42578125" style="9"/>
    <col min="260" max="260" width="20.42578125" style="9" customWidth="1"/>
    <col min="261" max="261" width="14.28515625" style="9" customWidth="1"/>
    <col min="262" max="262" width="15.5703125" style="9" customWidth="1"/>
    <col min="263" max="263" width="13.5703125" style="9" customWidth="1"/>
    <col min="264" max="264" width="13" style="9" customWidth="1"/>
    <col min="265" max="265" width="14.7109375" style="9" customWidth="1"/>
    <col min="266" max="266" width="15.42578125" style="9" customWidth="1"/>
    <col min="267" max="513" width="11.42578125" style="9"/>
    <col min="514" max="514" width="16.85546875" style="9" customWidth="1"/>
    <col min="515" max="515" width="11.42578125" style="9"/>
    <col min="516" max="516" width="20.42578125" style="9" customWidth="1"/>
    <col min="517" max="517" width="14.28515625" style="9" customWidth="1"/>
    <col min="518" max="518" width="15.5703125" style="9" customWidth="1"/>
    <col min="519" max="519" width="13.5703125" style="9" customWidth="1"/>
    <col min="520" max="520" width="13" style="9" customWidth="1"/>
    <col min="521" max="521" width="14.7109375" style="9" customWidth="1"/>
    <col min="522" max="522" width="15.42578125" style="9" customWidth="1"/>
    <col min="523" max="769" width="11.42578125" style="9"/>
    <col min="770" max="770" width="16.85546875" style="9" customWidth="1"/>
    <col min="771" max="771" width="11.42578125" style="9"/>
    <col min="772" max="772" width="20.42578125" style="9" customWidth="1"/>
    <col min="773" max="773" width="14.28515625" style="9" customWidth="1"/>
    <col min="774" max="774" width="15.5703125" style="9" customWidth="1"/>
    <col min="775" max="775" width="13.5703125" style="9" customWidth="1"/>
    <col min="776" max="776" width="13" style="9" customWidth="1"/>
    <col min="777" max="777" width="14.7109375" style="9" customWidth="1"/>
    <col min="778" max="778" width="15.42578125" style="9" customWidth="1"/>
    <col min="779" max="1025" width="11.42578125" style="9"/>
    <col min="1026" max="1026" width="16.85546875" style="9" customWidth="1"/>
    <col min="1027" max="1027" width="11.42578125" style="9"/>
    <col min="1028" max="1028" width="20.42578125" style="9" customWidth="1"/>
    <col min="1029" max="1029" width="14.28515625" style="9" customWidth="1"/>
    <col min="1030" max="1030" width="15.5703125" style="9" customWidth="1"/>
    <col min="1031" max="1031" width="13.5703125" style="9" customWidth="1"/>
    <col min="1032" max="1032" width="13" style="9" customWidth="1"/>
    <col min="1033" max="1033" width="14.7109375" style="9" customWidth="1"/>
    <col min="1034" max="1034" width="15.42578125" style="9" customWidth="1"/>
    <col min="1035" max="1281" width="11.42578125" style="9"/>
    <col min="1282" max="1282" width="16.85546875" style="9" customWidth="1"/>
    <col min="1283" max="1283" width="11.42578125" style="9"/>
    <col min="1284" max="1284" width="20.42578125" style="9" customWidth="1"/>
    <col min="1285" max="1285" width="14.28515625" style="9" customWidth="1"/>
    <col min="1286" max="1286" width="15.5703125" style="9" customWidth="1"/>
    <col min="1287" max="1287" width="13.5703125" style="9" customWidth="1"/>
    <col min="1288" max="1288" width="13" style="9" customWidth="1"/>
    <col min="1289" max="1289" width="14.7109375" style="9" customWidth="1"/>
    <col min="1290" max="1290" width="15.42578125" style="9" customWidth="1"/>
    <col min="1291" max="1537" width="11.42578125" style="9"/>
    <col min="1538" max="1538" width="16.85546875" style="9" customWidth="1"/>
    <col min="1539" max="1539" width="11.42578125" style="9"/>
    <col min="1540" max="1540" width="20.42578125" style="9" customWidth="1"/>
    <col min="1541" max="1541" width="14.28515625" style="9" customWidth="1"/>
    <col min="1542" max="1542" width="15.5703125" style="9" customWidth="1"/>
    <col min="1543" max="1543" width="13.5703125" style="9" customWidth="1"/>
    <col min="1544" max="1544" width="13" style="9" customWidth="1"/>
    <col min="1545" max="1545" width="14.7109375" style="9" customWidth="1"/>
    <col min="1546" max="1546" width="15.42578125" style="9" customWidth="1"/>
    <col min="1547" max="1793" width="11.42578125" style="9"/>
    <col min="1794" max="1794" width="16.85546875" style="9" customWidth="1"/>
    <col min="1795" max="1795" width="11.42578125" style="9"/>
    <col min="1796" max="1796" width="20.42578125" style="9" customWidth="1"/>
    <col min="1797" max="1797" width="14.28515625" style="9" customWidth="1"/>
    <col min="1798" max="1798" width="15.5703125" style="9" customWidth="1"/>
    <col min="1799" max="1799" width="13.5703125" style="9" customWidth="1"/>
    <col min="1800" max="1800" width="13" style="9" customWidth="1"/>
    <col min="1801" max="1801" width="14.7109375" style="9" customWidth="1"/>
    <col min="1802" max="1802" width="15.42578125" style="9" customWidth="1"/>
    <col min="1803" max="2049" width="11.42578125" style="9"/>
    <col min="2050" max="2050" width="16.85546875" style="9" customWidth="1"/>
    <col min="2051" max="2051" width="11.42578125" style="9"/>
    <col min="2052" max="2052" width="20.42578125" style="9" customWidth="1"/>
    <col min="2053" max="2053" width="14.28515625" style="9" customWidth="1"/>
    <col min="2054" max="2054" width="15.5703125" style="9" customWidth="1"/>
    <col min="2055" max="2055" width="13.5703125" style="9" customWidth="1"/>
    <col min="2056" max="2056" width="13" style="9" customWidth="1"/>
    <col min="2057" max="2057" width="14.7109375" style="9" customWidth="1"/>
    <col min="2058" max="2058" width="15.42578125" style="9" customWidth="1"/>
    <col min="2059" max="2305" width="11.42578125" style="9"/>
    <col min="2306" max="2306" width="16.85546875" style="9" customWidth="1"/>
    <col min="2307" max="2307" width="11.42578125" style="9"/>
    <col min="2308" max="2308" width="20.42578125" style="9" customWidth="1"/>
    <col min="2309" max="2309" width="14.28515625" style="9" customWidth="1"/>
    <col min="2310" max="2310" width="15.5703125" style="9" customWidth="1"/>
    <col min="2311" max="2311" width="13.5703125" style="9" customWidth="1"/>
    <col min="2312" max="2312" width="13" style="9" customWidth="1"/>
    <col min="2313" max="2313" width="14.7109375" style="9" customWidth="1"/>
    <col min="2314" max="2314" width="15.42578125" style="9" customWidth="1"/>
    <col min="2315" max="2561" width="11.42578125" style="9"/>
    <col min="2562" max="2562" width="16.85546875" style="9" customWidth="1"/>
    <col min="2563" max="2563" width="11.42578125" style="9"/>
    <col min="2564" max="2564" width="20.42578125" style="9" customWidth="1"/>
    <col min="2565" max="2565" width="14.28515625" style="9" customWidth="1"/>
    <col min="2566" max="2566" width="15.5703125" style="9" customWidth="1"/>
    <col min="2567" max="2567" width="13.5703125" style="9" customWidth="1"/>
    <col min="2568" max="2568" width="13" style="9" customWidth="1"/>
    <col min="2569" max="2569" width="14.7109375" style="9" customWidth="1"/>
    <col min="2570" max="2570" width="15.42578125" style="9" customWidth="1"/>
    <col min="2571" max="2817" width="11.42578125" style="9"/>
    <col min="2818" max="2818" width="16.85546875" style="9" customWidth="1"/>
    <col min="2819" max="2819" width="11.42578125" style="9"/>
    <col min="2820" max="2820" width="20.42578125" style="9" customWidth="1"/>
    <col min="2821" max="2821" width="14.28515625" style="9" customWidth="1"/>
    <col min="2822" max="2822" width="15.5703125" style="9" customWidth="1"/>
    <col min="2823" max="2823" width="13.5703125" style="9" customWidth="1"/>
    <col min="2824" max="2824" width="13" style="9" customWidth="1"/>
    <col min="2825" max="2825" width="14.7109375" style="9" customWidth="1"/>
    <col min="2826" max="2826" width="15.42578125" style="9" customWidth="1"/>
    <col min="2827" max="3073" width="11.42578125" style="9"/>
    <col min="3074" max="3074" width="16.85546875" style="9" customWidth="1"/>
    <col min="3075" max="3075" width="11.42578125" style="9"/>
    <col min="3076" max="3076" width="20.42578125" style="9" customWidth="1"/>
    <col min="3077" max="3077" width="14.28515625" style="9" customWidth="1"/>
    <col min="3078" max="3078" width="15.5703125" style="9" customWidth="1"/>
    <col min="3079" max="3079" width="13.5703125" style="9" customWidth="1"/>
    <col min="3080" max="3080" width="13" style="9" customWidth="1"/>
    <col min="3081" max="3081" width="14.7109375" style="9" customWidth="1"/>
    <col min="3082" max="3082" width="15.42578125" style="9" customWidth="1"/>
    <col min="3083" max="3329" width="11.42578125" style="9"/>
    <col min="3330" max="3330" width="16.85546875" style="9" customWidth="1"/>
    <col min="3331" max="3331" width="11.42578125" style="9"/>
    <col min="3332" max="3332" width="20.42578125" style="9" customWidth="1"/>
    <col min="3333" max="3333" width="14.28515625" style="9" customWidth="1"/>
    <col min="3334" max="3334" width="15.5703125" style="9" customWidth="1"/>
    <col min="3335" max="3335" width="13.5703125" style="9" customWidth="1"/>
    <col min="3336" max="3336" width="13" style="9" customWidth="1"/>
    <col min="3337" max="3337" width="14.7109375" style="9" customWidth="1"/>
    <col min="3338" max="3338" width="15.42578125" style="9" customWidth="1"/>
    <col min="3339" max="3585" width="11.42578125" style="9"/>
    <col min="3586" max="3586" width="16.85546875" style="9" customWidth="1"/>
    <col min="3587" max="3587" width="11.42578125" style="9"/>
    <col min="3588" max="3588" width="20.42578125" style="9" customWidth="1"/>
    <col min="3589" max="3589" width="14.28515625" style="9" customWidth="1"/>
    <col min="3590" max="3590" width="15.5703125" style="9" customWidth="1"/>
    <col min="3591" max="3591" width="13.5703125" style="9" customWidth="1"/>
    <col min="3592" max="3592" width="13" style="9" customWidth="1"/>
    <col min="3593" max="3593" width="14.7109375" style="9" customWidth="1"/>
    <col min="3594" max="3594" width="15.42578125" style="9" customWidth="1"/>
    <col min="3595" max="3841" width="11.42578125" style="9"/>
    <col min="3842" max="3842" width="16.85546875" style="9" customWidth="1"/>
    <col min="3843" max="3843" width="11.42578125" style="9"/>
    <col min="3844" max="3844" width="20.42578125" style="9" customWidth="1"/>
    <col min="3845" max="3845" width="14.28515625" style="9" customWidth="1"/>
    <col min="3846" max="3846" width="15.5703125" style="9" customWidth="1"/>
    <col min="3847" max="3847" width="13.5703125" style="9" customWidth="1"/>
    <col min="3848" max="3848" width="13" style="9" customWidth="1"/>
    <col min="3849" max="3849" width="14.7109375" style="9" customWidth="1"/>
    <col min="3850" max="3850" width="15.42578125" style="9" customWidth="1"/>
    <col min="3851" max="4097" width="11.42578125" style="9"/>
    <col min="4098" max="4098" width="16.85546875" style="9" customWidth="1"/>
    <col min="4099" max="4099" width="11.42578125" style="9"/>
    <col min="4100" max="4100" width="20.42578125" style="9" customWidth="1"/>
    <col min="4101" max="4101" width="14.28515625" style="9" customWidth="1"/>
    <col min="4102" max="4102" width="15.5703125" style="9" customWidth="1"/>
    <col min="4103" max="4103" width="13.5703125" style="9" customWidth="1"/>
    <col min="4104" max="4104" width="13" style="9" customWidth="1"/>
    <col min="4105" max="4105" width="14.7109375" style="9" customWidth="1"/>
    <col min="4106" max="4106" width="15.42578125" style="9" customWidth="1"/>
    <col min="4107" max="4353" width="11.42578125" style="9"/>
    <col min="4354" max="4354" width="16.85546875" style="9" customWidth="1"/>
    <col min="4355" max="4355" width="11.42578125" style="9"/>
    <col min="4356" max="4356" width="20.42578125" style="9" customWidth="1"/>
    <col min="4357" max="4357" width="14.28515625" style="9" customWidth="1"/>
    <col min="4358" max="4358" width="15.5703125" style="9" customWidth="1"/>
    <col min="4359" max="4359" width="13.5703125" style="9" customWidth="1"/>
    <col min="4360" max="4360" width="13" style="9" customWidth="1"/>
    <col min="4361" max="4361" width="14.7109375" style="9" customWidth="1"/>
    <col min="4362" max="4362" width="15.42578125" style="9" customWidth="1"/>
    <col min="4363" max="4609" width="11.42578125" style="9"/>
    <col min="4610" max="4610" width="16.85546875" style="9" customWidth="1"/>
    <col min="4611" max="4611" width="11.42578125" style="9"/>
    <col min="4612" max="4612" width="20.42578125" style="9" customWidth="1"/>
    <col min="4613" max="4613" width="14.28515625" style="9" customWidth="1"/>
    <col min="4614" max="4614" width="15.5703125" style="9" customWidth="1"/>
    <col min="4615" max="4615" width="13.5703125" style="9" customWidth="1"/>
    <col min="4616" max="4616" width="13" style="9" customWidth="1"/>
    <col min="4617" max="4617" width="14.7109375" style="9" customWidth="1"/>
    <col min="4618" max="4618" width="15.42578125" style="9" customWidth="1"/>
    <col min="4619" max="4865" width="11.42578125" style="9"/>
    <col min="4866" max="4866" width="16.85546875" style="9" customWidth="1"/>
    <col min="4867" max="4867" width="11.42578125" style="9"/>
    <col min="4868" max="4868" width="20.42578125" style="9" customWidth="1"/>
    <col min="4869" max="4869" width="14.28515625" style="9" customWidth="1"/>
    <col min="4870" max="4870" width="15.5703125" style="9" customWidth="1"/>
    <col min="4871" max="4871" width="13.5703125" style="9" customWidth="1"/>
    <col min="4872" max="4872" width="13" style="9" customWidth="1"/>
    <col min="4873" max="4873" width="14.7109375" style="9" customWidth="1"/>
    <col min="4874" max="4874" width="15.42578125" style="9" customWidth="1"/>
    <col min="4875" max="5121" width="11.42578125" style="9"/>
    <col min="5122" max="5122" width="16.85546875" style="9" customWidth="1"/>
    <col min="5123" max="5123" width="11.42578125" style="9"/>
    <col min="5124" max="5124" width="20.42578125" style="9" customWidth="1"/>
    <col min="5125" max="5125" width="14.28515625" style="9" customWidth="1"/>
    <col min="5126" max="5126" width="15.5703125" style="9" customWidth="1"/>
    <col min="5127" max="5127" width="13.5703125" style="9" customWidth="1"/>
    <col min="5128" max="5128" width="13" style="9" customWidth="1"/>
    <col min="5129" max="5129" width="14.7109375" style="9" customWidth="1"/>
    <col min="5130" max="5130" width="15.42578125" style="9" customWidth="1"/>
    <col min="5131" max="5377" width="11.42578125" style="9"/>
    <col min="5378" max="5378" width="16.85546875" style="9" customWidth="1"/>
    <col min="5379" max="5379" width="11.42578125" style="9"/>
    <col min="5380" max="5380" width="20.42578125" style="9" customWidth="1"/>
    <col min="5381" max="5381" width="14.28515625" style="9" customWidth="1"/>
    <col min="5382" max="5382" width="15.5703125" style="9" customWidth="1"/>
    <col min="5383" max="5383" width="13.5703125" style="9" customWidth="1"/>
    <col min="5384" max="5384" width="13" style="9" customWidth="1"/>
    <col min="5385" max="5385" width="14.7109375" style="9" customWidth="1"/>
    <col min="5386" max="5386" width="15.42578125" style="9" customWidth="1"/>
    <col min="5387" max="5633" width="11.42578125" style="9"/>
    <col min="5634" max="5634" width="16.85546875" style="9" customWidth="1"/>
    <col min="5635" max="5635" width="11.42578125" style="9"/>
    <col min="5636" max="5636" width="20.42578125" style="9" customWidth="1"/>
    <col min="5637" max="5637" width="14.28515625" style="9" customWidth="1"/>
    <col min="5638" max="5638" width="15.5703125" style="9" customWidth="1"/>
    <col min="5639" max="5639" width="13.5703125" style="9" customWidth="1"/>
    <col min="5640" max="5640" width="13" style="9" customWidth="1"/>
    <col min="5641" max="5641" width="14.7109375" style="9" customWidth="1"/>
    <col min="5642" max="5642" width="15.42578125" style="9" customWidth="1"/>
    <col min="5643" max="5889" width="11.42578125" style="9"/>
    <col min="5890" max="5890" width="16.85546875" style="9" customWidth="1"/>
    <col min="5891" max="5891" width="11.42578125" style="9"/>
    <col min="5892" max="5892" width="20.42578125" style="9" customWidth="1"/>
    <col min="5893" max="5893" width="14.28515625" style="9" customWidth="1"/>
    <col min="5894" max="5894" width="15.5703125" style="9" customWidth="1"/>
    <col min="5895" max="5895" width="13.5703125" style="9" customWidth="1"/>
    <col min="5896" max="5896" width="13" style="9" customWidth="1"/>
    <col min="5897" max="5897" width="14.7109375" style="9" customWidth="1"/>
    <col min="5898" max="5898" width="15.42578125" style="9" customWidth="1"/>
    <col min="5899" max="6145" width="11.42578125" style="9"/>
    <col min="6146" max="6146" width="16.85546875" style="9" customWidth="1"/>
    <col min="6147" max="6147" width="11.42578125" style="9"/>
    <col min="6148" max="6148" width="20.42578125" style="9" customWidth="1"/>
    <col min="6149" max="6149" width="14.28515625" style="9" customWidth="1"/>
    <col min="6150" max="6150" width="15.5703125" style="9" customWidth="1"/>
    <col min="6151" max="6151" width="13.5703125" style="9" customWidth="1"/>
    <col min="6152" max="6152" width="13" style="9" customWidth="1"/>
    <col min="6153" max="6153" width="14.7109375" style="9" customWidth="1"/>
    <col min="6154" max="6154" width="15.42578125" style="9" customWidth="1"/>
    <col min="6155" max="6401" width="11.42578125" style="9"/>
    <col min="6402" max="6402" width="16.85546875" style="9" customWidth="1"/>
    <col min="6403" max="6403" width="11.42578125" style="9"/>
    <col min="6404" max="6404" width="20.42578125" style="9" customWidth="1"/>
    <col min="6405" max="6405" width="14.28515625" style="9" customWidth="1"/>
    <col min="6406" max="6406" width="15.5703125" style="9" customWidth="1"/>
    <col min="6407" max="6407" width="13.5703125" style="9" customWidth="1"/>
    <col min="6408" max="6408" width="13" style="9" customWidth="1"/>
    <col min="6409" max="6409" width="14.7109375" style="9" customWidth="1"/>
    <col min="6410" max="6410" width="15.42578125" style="9" customWidth="1"/>
    <col min="6411" max="6657" width="11.42578125" style="9"/>
    <col min="6658" max="6658" width="16.85546875" style="9" customWidth="1"/>
    <col min="6659" max="6659" width="11.42578125" style="9"/>
    <col min="6660" max="6660" width="20.42578125" style="9" customWidth="1"/>
    <col min="6661" max="6661" width="14.28515625" style="9" customWidth="1"/>
    <col min="6662" max="6662" width="15.5703125" style="9" customWidth="1"/>
    <col min="6663" max="6663" width="13.5703125" style="9" customWidth="1"/>
    <col min="6664" max="6664" width="13" style="9" customWidth="1"/>
    <col min="6665" max="6665" width="14.7109375" style="9" customWidth="1"/>
    <col min="6666" max="6666" width="15.42578125" style="9" customWidth="1"/>
    <col min="6667" max="6913" width="11.42578125" style="9"/>
    <col min="6914" max="6914" width="16.85546875" style="9" customWidth="1"/>
    <col min="6915" max="6915" width="11.42578125" style="9"/>
    <col min="6916" max="6916" width="20.42578125" style="9" customWidth="1"/>
    <col min="6917" max="6917" width="14.28515625" style="9" customWidth="1"/>
    <col min="6918" max="6918" width="15.5703125" style="9" customWidth="1"/>
    <col min="6919" max="6919" width="13.5703125" style="9" customWidth="1"/>
    <col min="6920" max="6920" width="13" style="9" customWidth="1"/>
    <col min="6921" max="6921" width="14.7109375" style="9" customWidth="1"/>
    <col min="6922" max="6922" width="15.42578125" style="9" customWidth="1"/>
    <col min="6923" max="7169" width="11.42578125" style="9"/>
    <col min="7170" max="7170" width="16.85546875" style="9" customWidth="1"/>
    <col min="7171" max="7171" width="11.42578125" style="9"/>
    <col min="7172" max="7172" width="20.42578125" style="9" customWidth="1"/>
    <col min="7173" max="7173" width="14.28515625" style="9" customWidth="1"/>
    <col min="7174" max="7174" width="15.5703125" style="9" customWidth="1"/>
    <col min="7175" max="7175" width="13.5703125" style="9" customWidth="1"/>
    <col min="7176" max="7176" width="13" style="9" customWidth="1"/>
    <col min="7177" max="7177" width="14.7109375" style="9" customWidth="1"/>
    <col min="7178" max="7178" width="15.42578125" style="9" customWidth="1"/>
    <col min="7179" max="7425" width="11.42578125" style="9"/>
    <col min="7426" max="7426" width="16.85546875" style="9" customWidth="1"/>
    <col min="7427" max="7427" width="11.42578125" style="9"/>
    <col min="7428" max="7428" width="20.42578125" style="9" customWidth="1"/>
    <col min="7429" max="7429" width="14.28515625" style="9" customWidth="1"/>
    <col min="7430" max="7430" width="15.5703125" style="9" customWidth="1"/>
    <col min="7431" max="7431" width="13.5703125" style="9" customWidth="1"/>
    <col min="7432" max="7432" width="13" style="9" customWidth="1"/>
    <col min="7433" max="7433" width="14.7109375" style="9" customWidth="1"/>
    <col min="7434" max="7434" width="15.42578125" style="9" customWidth="1"/>
    <col min="7435" max="7681" width="11.42578125" style="9"/>
    <col min="7682" max="7682" width="16.85546875" style="9" customWidth="1"/>
    <col min="7683" max="7683" width="11.42578125" style="9"/>
    <col min="7684" max="7684" width="20.42578125" style="9" customWidth="1"/>
    <col min="7685" max="7685" width="14.28515625" style="9" customWidth="1"/>
    <col min="7686" max="7686" width="15.5703125" style="9" customWidth="1"/>
    <col min="7687" max="7687" width="13.5703125" style="9" customWidth="1"/>
    <col min="7688" max="7688" width="13" style="9" customWidth="1"/>
    <col min="7689" max="7689" width="14.7109375" style="9" customWidth="1"/>
    <col min="7690" max="7690" width="15.42578125" style="9" customWidth="1"/>
    <col min="7691" max="7937" width="11.42578125" style="9"/>
    <col min="7938" max="7938" width="16.85546875" style="9" customWidth="1"/>
    <col min="7939" max="7939" width="11.42578125" style="9"/>
    <col min="7940" max="7940" width="20.42578125" style="9" customWidth="1"/>
    <col min="7941" max="7941" width="14.28515625" style="9" customWidth="1"/>
    <col min="7942" max="7942" width="15.5703125" style="9" customWidth="1"/>
    <col min="7943" max="7943" width="13.5703125" style="9" customWidth="1"/>
    <col min="7944" max="7944" width="13" style="9" customWidth="1"/>
    <col min="7945" max="7945" width="14.7109375" style="9" customWidth="1"/>
    <col min="7946" max="7946" width="15.42578125" style="9" customWidth="1"/>
    <col min="7947" max="8193" width="11.42578125" style="9"/>
    <col min="8194" max="8194" width="16.85546875" style="9" customWidth="1"/>
    <col min="8195" max="8195" width="11.42578125" style="9"/>
    <col min="8196" max="8196" width="20.42578125" style="9" customWidth="1"/>
    <col min="8197" max="8197" width="14.28515625" style="9" customWidth="1"/>
    <col min="8198" max="8198" width="15.5703125" style="9" customWidth="1"/>
    <col min="8199" max="8199" width="13.5703125" style="9" customWidth="1"/>
    <col min="8200" max="8200" width="13" style="9" customWidth="1"/>
    <col min="8201" max="8201" width="14.7109375" style="9" customWidth="1"/>
    <col min="8202" max="8202" width="15.42578125" style="9" customWidth="1"/>
    <col min="8203" max="8449" width="11.42578125" style="9"/>
    <col min="8450" max="8450" width="16.85546875" style="9" customWidth="1"/>
    <col min="8451" max="8451" width="11.42578125" style="9"/>
    <col min="8452" max="8452" width="20.42578125" style="9" customWidth="1"/>
    <col min="8453" max="8453" width="14.28515625" style="9" customWidth="1"/>
    <col min="8454" max="8454" width="15.5703125" style="9" customWidth="1"/>
    <col min="8455" max="8455" width="13.5703125" style="9" customWidth="1"/>
    <col min="8456" max="8456" width="13" style="9" customWidth="1"/>
    <col min="8457" max="8457" width="14.7109375" style="9" customWidth="1"/>
    <col min="8458" max="8458" width="15.42578125" style="9" customWidth="1"/>
    <col min="8459" max="8705" width="11.42578125" style="9"/>
    <col min="8706" max="8706" width="16.85546875" style="9" customWidth="1"/>
    <col min="8707" max="8707" width="11.42578125" style="9"/>
    <col min="8708" max="8708" width="20.42578125" style="9" customWidth="1"/>
    <col min="8709" max="8709" width="14.28515625" style="9" customWidth="1"/>
    <col min="8710" max="8710" width="15.5703125" style="9" customWidth="1"/>
    <col min="8711" max="8711" width="13.5703125" style="9" customWidth="1"/>
    <col min="8712" max="8712" width="13" style="9" customWidth="1"/>
    <col min="8713" max="8713" width="14.7109375" style="9" customWidth="1"/>
    <col min="8714" max="8714" width="15.42578125" style="9" customWidth="1"/>
    <col min="8715" max="8961" width="11.42578125" style="9"/>
    <col min="8962" max="8962" width="16.85546875" style="9" customWidth="1"/>
    <col min="8963" max="8963" width="11.42578125" style="9"/>
    <col min="8964" max="8964" width="20.42578125" style="9" customWidth="1"/>
    <col min="8965" max="8965" width="14.28515625" style="9" customWidth="1"/>
    <col min="8966" max="8966" width="15.5703125" style="9" customWidth="1"/>
    <col min="8967" max="8967" width="13.5703125" style="9" customWidth="1"/>
    <col min="8968" max="8968" width="13" style="9" customWidth="1"/>
    <col min="8969" max="8969" width="14.7109375" style="9" customWidth="1"/>
    <col min="8970" max="8970" width="15.42578125" style="9" customWidth="1"/>
    <col min="8971" max="9217" width="11.42578125" style="9"/>
    <col min="9218" max="9218" width="16.85546875" style="9" customWidth="1"/>
    <col min="9219" max="9219" width="11.42578125" style="9"/>
    <col min="9220" max="9220" width="20.42578125" style="9" customWidth="1"/>
    <col min="9221" max="9221" width="14.28515625" style="9" customWidth="1"/>
    <col min="9222" max="9222" width="15.5703125" style="9" customWidth="1"/>
    <col min="9223" max="9223" width="13.5703125" style="9" customWidth="1"/>
    <col min="9224" max="9224" width="13" style="9" customWidth="1"/>
    <col min="9225" max="9225" width="14.7109375" style="9" customWidth="1"/>
    <col min="9226" max="9226" width="15.42578125" style="9" customWidth="1"/>
    <col min="9227" max="9473" width="11.42578125" style="9"/>
    <col min="9474" max="9474" width="16.85546875" style="9" customWidth="1"/>
    <col min="9475" max="9475" width="11.42578125" style="9"/>
    <col min="9476" max="9476" width="20.42578125" style="9" customWidth="1"/>
    <col min="9477" max="9477" width="14.28515625" style="9" customWidth="1"/>
    <col min="9478" max="9478" width="15.5703125" style="9" customWidth="1"/>
    <col min="9479" max="9479" width="13.5703125" style="9" customWidth="1"/>
    <col min="9480" max="9480" width="13" style="9" customWidth="1"/>
    <col min="9481" max="9481" width="14.7109375" style="9" customWidth="1"/>
    <col min="9482" max="9482" width="15.42578125" style="9" customWidth="1"/>
    <col min="9483" max="9729" width="11.42578125" style="9"/>
    <col min="9730" max="9730" width="16.85546875" style="9" customWidth="1"/>
    <col min="9731" max="9731" width="11.42578125" style="9"/>
    <col min="9732" max="9732" width="20.42578125" style="9" customWidth="1"/>
    <col min="9733" max="9733" width="14.28515625" style="9" customWidth="1"/>
    <col min="9734" max="9734" width="15.5703125" style="9" customWidth="1"/>
    <col min="9735" max="9735" width="13.5703125" style="9" customWidth="1"/>
    <col min="9736" max="9736" width="13" style="9" customWidth="1"/>
    <col min="9737" max="9737" width="14.7109375" style="9" customWidth="1"/>
    <col min="9738" max="9738" width="15.42578125" style="9" customWidth="1"/>
    <col min="9739" max="9985" width="11.42578125" style="9"/>
    <col min="9986" max="9986" width="16.85546875" style="9" customWidth="1"/>
    <col min="9987" max="9987" width="11.42578125" style="9"/>
    <col min="9988" max="9988" width="20.42578125" style="9" customWidth="1"/>
    <col min="9989" max="9989" width="14.28515625" style="9" customWidth="1"/>
    <col min="9990" max="9990" width="15.5703125" style="9" customWidth="1"/>
    <col min="9991" max="9991" width="13.5703125" style="9" customWidth="1"/>
    <col min="9992" max="9992" width="13" style="9" customWidth="1"/>
    <col min="9993" max="9993" width="14.7109375" style="9" customWidth="1"/>
    <col min="9994" max="9994" width="15.42578125" style="9" customWidth="1"/>
    <col min="9995" max="10241" width="11.42578125" style="9"/>
    <col min="10242" max="10242" width="16.85546875" style="9" customWidth="1"/>
    <col min="10243" max="10243" width="11.42578125" style="9"/>
    <col min="10244" max="10244" width="20.42578125" style="9" customWidth="1"/>
    <col min="10245" max="10245" width="14.28515625" style="9" customWidth="1"/>
    <col min="10246" max="10246" width="15.5703125" style="9" customWidth="1"/>
    <col min="10247" max="10247" width="13.5703125" style="9" customWidth="1"/>
    <col min="10248" max="10248" width="13" style="9" customWidth="1"/>
    <col min="10249" max="10249" width="14.7109375" style="9" customWidth="1"/>
    <col min="10250" max="10250" width="15.42578125" style="9" customWidth="1"/>
    <col min="10251" max="10497" width="11.42578125" style="9"/>
    <col min="10498" max="10498" width="16.85546875" style="9" customWidth="1"/>
    <col min="10499" max="10499" width="11.42578125" style="9"/>
    <col min="10500" max="10500" width="20.42578125" style="9" customWidth="1"/>
    <col min="10501" max="10501" width="14.28515625" style="9" customWidth="1"/>
    <col min="10502" max="10502" width="15.5703125" style="9" customWidth="1"/>
    <col min="10503" max="10503" width="13.5703125" style="9" customWidth="1"/>
    <col min="10504" max="10504" width="13" style="9" customWidth="1"/>
    <col min="10505" max="10505" width="14.7109375" style="9" customWidth="1"/>
    <col min="10506" max="10506" width="15.42578125" style="9" customWidth="1"/>
    <col min="10507" max="10753" width="11.42578125" style="9"/>
    <col min="10754" max="10754" width="16.85546875" style="9" customWidth="1"/>
    <col min="10755" max="10755" width="11.42578125" style="9"/>
    <col min="10756" max="10756" width="20.42578125" style="9" customWidth="1"/>
    <col min="10757" max="10757" width="14.28515625" style="9" customWidth="1"/>
    <col min="10758" max="10758" width="15.5703125" style="9" customWidth="1"/>
    <col min="10759" max="10759" width="13.5703125" style="9" customWidth="1"/>
    <col min="10760" max="10760" width="13" style="9" customWidth="1"/>
    <col min="10761" max="10761" width="14.7109375" style="9" customWidth="1"/>
    <col min="10762" max="10762" width="15.42578125" style="9" customWidth="1"/>
    <col min="10763" max="11009" width="11.42578125" style="9"/>
    <col min="11010" max="11010" width="16.85546875" style="9" customWidth="1"/>
    <col min="11011" max="11011" width="11.42578125" style="9"/>
    <col min="11012" max="11012" width="20.42578125" style="9" customWidth="1"/>
    <col min="11013" max="11013" width="14.28515625" style="9" customWidth="1"/>
    <col min="11014" max="11014" width="15.5703125" style="9" customWidth="1"/>
    <col min="11015" max="11015" width="13.5703125" style="9" customWidth="1"/>
    <col min="11016" max="11016" width="13" style="9" customWidth="1"/>
    <col min="11017" max="11017" width="14.7109375" style="9" customWidth="1"/>
    <col min="11018" max="11018" width="15.42578125" style="9" customWidth="1"/>
    <col min="11019" max="11265" width="11.42578125" style="9"/>
    <col min="11266" max="11266" width="16.85546875" style="9" customWidth="1"/>
    <col min="11267" max="11267" width="11.42578125" style="9"/>
    <col min="11268" max="11268" width="20.42578125" style="9" customWidth="1"/>
    <col min="11269" max="11269" width="14.28515625" style="9" customWidth="1"/>
    <col min="11270" max="11270" width="15.5703125" style="9" customWidth="1"/>
    <col min="11271" max="11271" width="13.5703125" style="9" customWidth="1"/>
    <col min="11272" max="11272" width="13" style="9" customWidth="1"/>
    <col min="11273" max="11273" width="14.7109375" style="9" customWidth="1"/>
    <col min="11274" max="11274" width="15.42578125" style="9" customWidth="1"/>
    <col min="11275" max="11521" width="11.42578125" style="9"/>
    <col min="11522" max="11522" width="16.85546875" style="9" customWidth="1"/>
    <col min="11523" max="11523" width="11.42578125" style="9"/>
    <col min="11524" max="11524" width="20.42578125" style="9" customWidth="1"/>
    <col min="11525" max="11525" width="14.28515625" style="9" customWidth="1"/>
    <col min="11526" max="11526" width="15.5703125" style="9" customWidth="1"/>
    <col min="11527" max="11527" width="13.5703125" style="9" customWidth="1"/>
    <col min="11528" max="11528" width="13" style="9" customWidth="1"/>
    <col min="11529" max="11529" width="14.7109375" style="9" customWidth="1"/>
    <col min="11530" max="11530" width="15.42578125" style="9" customWidth="1"/>
    <col min="11531" max="11777" width="11.42578125" style="9"/>
    <col min="11778" max="11778" width="16.85546875" style="9" customWidth="1"/>
    <col min="11779" max="11779" width="11.42578125" style="9"/>
    <col min="11780" max="11780" width="20.42578125" style="9" customWidth="1"/>
    <col min="11781" max="11781" width="14.28515625" style="9" customWidth="1"/>
    <col min="11782" max="11782" width="15.5703125" style="9" customWidth="1"/>
    <col min="11783" max="11783" width="13.5703125" style="9" customWidth="1"/>
    <col min="11784" max="11784" width="13" style="9" customWidth="1"/>
    <col min="11785" max="11785" width="14.7109375" style="9" customWidth="1"/>
    <col min="11786" max="11786" width="15.42578125" style="9" customWidth="1"/>
    <col min="11787" max="12033" width="11.42578125" style="9"/>
    <col min="12034" max="12034" width="16.85546875" style="9" customWidth="1"/>
    <col min="12035" max="12035" width="11.42578125" style="9"/>
    <col min="12036" max="12036" width="20.42578125" style="9" customWidth="1"/>
    <col min="12037" max="12037" width="14.28515625" style="9" customWidth="1"/>
    <col min="12038" max="12038" width="15.5703125" style="9" customWidth="1"/>
    <col min="12039" max="12039" width="13.5703125" style="9" customWidth="1"/>
    <col min="12040" max="12040" width="13" style="9" customWidth="1"/>
    <col min="12041" max="12041" width="14.7109375" style="9" customWidth="1"/>
    <col min="12042" max="12042" width="15.42578125" style="9" customWidth="1"/>
    <col min="12043" max="12289" width="11.42578125" style="9"/>
    <col min="12290" max="12290" width="16.85546875" style="9" customWidth="1"/>
    <col min="12291" max="12291" width="11.42578125" style="9"/>
    <col min="12292" max="12292" width="20.42578125" style="9" customWidth="1"/>
    <col min="12293" max="12293" width="14.28515625" style="9" customWidth="1"/>
    <col min="12294" max="12294" width="15.5703125" style="9" customWidth="1"/>
    <col min="12295" max="12295" width="13.5703125" style="9" customWidth="1"/>
    <col min="12296" max="12296" width="13" style="9" customWidth="1"/>
    <col min="12297" max="12297" width="14.7109375" style="9" customWidth="1"/>
    <col min="12298" max="12298" width="15.42578125" style="9" customWidth="1"/>
    <col min="12299" max="12545" width="11.42578125" style="9"/>
    <col min="12546" max="12546" width="16.85546875" style="9" customWidth="1"/>
    <col min="12547" max="12547" width="11.42578125" style="9"/>
    <col min="12548" max="12548" width="20.42578125" style="9" customWidth="1"/>
    <col min="12549" max="12549" width="14.28515625" style="9" customWidth="1"/>
    <col min="12550" max="12550" width="15.5703125" style="9" customWidth="1"/>
    <col min="12551" max="12551" width="13.5703125" style="9" customWidth="1"/>
    <col min="12552" max="12552" width="13" style="9" customWidth="1"/>
    <col min="12553" max="12553" width="14.7109375" style="9" customWidth="1"/>
    <col min="12554" max="12554" width="15.42578125" style="9" customWidth="1"/>
    <col min="12555" max="12801" width="11.42578125" style="9"/>
    <col min="12802" max="12802" width="16.85546875" style="9" customWidth="1"/>
    <col min="12803" max="12803" width="11.42578125" style="9"/>
    <col min="12804" max="12804" width="20.42578125" style="9" customWidth="1"/>
    <col min="12805" max="12805" width="14.28515625" style="9" customWidth="1"/>
    <col min="12806" max="12806" width="15.5703125" style="9" customWidth="1"/>
    <col min="12807" max="12807" width="13.5703125" style="9" customWidth="1"/>
    <col min="12808" max="12808" width="13" style="9" customWidth="1"/>
    <col min="12809" max="12809" width="14.7109375" style="9" customWidth="1"/>
    <col min="12810" max="12810" width="15.42578125" style="9" customWidth="1"/>
    <col min="12811" max="13057" width="11.42578125" style="9"/>
    <col min="13058" max="13058" width="16.85546875" style="9" customWidth="1"/>
    <col min="13059" max="13059" width="11.42578125" style="9"/>
    <col min="13060" max="13060" width="20.42578125" style="9" customWidth="1"/>
    <col min="13061" max="13061" width="14.28515625" style="9" customWidth="1"/>
    <col min="13062" max="13062" width="15.5703125" style="9" customWidth="1"/>
    <col min="13063" max="13063" width="13.5703125" style="9" customWidth="1"/>
    <col min="13064" max="13064" width="13" style="9" customWidth="1"/>
    <col min="13065" max="13065" width="14.7109375" style="9" customWidth="1"/>
    <col min="13066" max="13066" width="15.42578125" style="9" customWidth="1"/>
    <col min="13067" max="13313" width="11.42578125" style="9"/>
    <col min="13314" max="13314" width="16.85546875" style="9" customWidth="1"/>
    <col min="13315" max="13315" width="11.42578125" style="9"/>
    <col min="13316" max="13316" width="20.42578125" style="9" customWidth="1"/>
    <col min="13317" max="13317" width="14.28515625" style="9" customWidth="1"/>
    <col min="13318" max="13318" width="15.5703125" style="9" customWidth="1"/>
    <col min="13319" max="13319" width="13.5703125" style="9" customWidth="1"/>
    <col min="13320" max="13320" width="13" style="9" customWidth="1"/>
    <col min="13321" max="13321" width="14.7109375" style="9" customWidth="1"/>
    <col min="13322" max="13322" width="15.42578125" style="9" customWidth="1"/>
    <col min="13323" max="13569" width="11.42578125" style="9"/>
    <col min="13570" max="13570" width="16.85546875" style="9" customWidth="1"/>
    <col min="13571" max="13571" width="11.42578125" style="9"/>
    <col min="13572" max="13572" width="20.42578125" style="9" customWidth="1"/>
    <col min="13573" max="13573" width="14.28515625" style="9" customWidth="1"/>
    <col min="13574" max="13574" width="15.5703125" style="9" customWidth="1"/>
    <col min="13575" max="13575" width="13.5703125" style="9" customWidth="1"/>
    <col min="13576" max="13576" width="13" style="9" customWidth="1"/>
    <col min="13577" max="13577" width="14.7109375" style="9" customWidth="1"/>
    <col min="13578" max="13578" width="15.42578125" style="9" customWidth="1"/>
    <col min="13579" max="13825" width="11.42578125" style="9"/>
    <col min="13826" max="13826" width="16.85546875" style="9" customWidth="1"/>
    <col min="13827" max="13827" width="11.42578125" style="9"/>
    <col min="13828" max="13828" width="20.42578125" style="9" customWidth="1"/>
    <col min="13829" max="13829" width="14.28515625" style="9" customWidth="1"/>
    <col min="13830" max="13830" width="15.5703125" style="9" customWidth="1"/>
    <col min="13831" max="13831" width="13.5703125" style="9" customWidth="1"/>
    <col min="13832" max="13832" width="13" style="9" customWidth="1"/>
    <col min="13833" max="13833" width="14.7109375" style="9" customWidth="1"/>
    <col min="13834" max="13834" width="15.42578125" style="9" customWidth="1"/>
    <col min="13835" max="14081" width="11.42578125" style="9"/>
    <col min="14082" max="14082" width="16.85546875" style="9" customWidth="1"/>
    <col min="14083" max="14083" width="11.42578125" style="9"/>
    <col min="14084" max="14084" width="20.42578125" style="9" customWidth="1"/>
    <col min="14085" max="14085" width="14.28515625" style="9" customWidth="1"/>
    <col min="14086" max="14086" width="15.5703125" style="9" customWidth="1"/>
    <col min="14087" max="14087" width="13.5703125" style="9" customWidth="1"/>
    <col min="14088" max="14088" width="13" style="9" customWidth="1"/>
    <col min="14089" max="14089" width="14.7109375" style="9" customWidth="1"/>
    <col min="14090" max="14090" width="15.42578125" style="9" customWidth="1"/>
    <col min="14091" max="14337" width="11.42578125" style="9"/>
    <col min="14338" max="14338" width="16.85546875" style="9" customWidth="1"/>
    <col min="14339" max="14339" width="11.42578125" style="9"/>
    <col min="14340" max="14340" width="20.42578125" style="9" customWidth="1"/>
    <col min="14341" max="14341" width="14.28515625" style="9" customWidth="1"/>
    <col min="14342" max="14342" width="15.5703125" style="9" customWidth="1"/>
    <col min="14343" max="14343" width="13.5703125" style="9" customWidth="1"/>
    <col min="14344" max="14344" width="13" style="9" customWidth="1"/>
    <col min="14345" max="14345" width="14.7109375" style="9" customWidth="1"/>
    <col min="14346" max="14346" width="15.42578125" style="9" customWidth="1"/>
    <col min="14347" max="14593" width="11.42578125" style="9"/>
    <col min="14594" max="14594" width="16.85546875" style="9" customWidth="1"/>
    <col min="14595" max="14595" width="11.42578125" style="9"/>
    <col min="14596" max="14596" width="20.42578125" style="9" customWidth="1"/>
    <col min="14597" max="14597" width="14.28515625" style="9" customWidth="1"/>
    <col min="14598" max="14598" width="15.5703125" style="9" customWidth="1"/>
    <col min="14599" max="14599" width="13.5703125" style="9" customWidth="1"/>
    <col min="14600" max="14600" width="13" style="9" customWidth="1"/>
    <col min="14601" max="14601" width="14.7109375" style="9" customWidth="1"/>
    <col min="14602" max="14602" width="15.42578125" style="9" customWidth="1"/>
    <col min="14603" max="14849" width="11.42578125" style="9"/>
    <col min="14850" max="14850" width="16.85546875" style="9" customWidth="1"/>
    <col min="14851" max="14851" width="11.42578125" style="9"/>
    <col min="14852" max="14852" width="20.42578125" style="9" customWidth="1"/>
    <col min="14853" max="14853" width="14.28515625" style="9" customWidth="1"/>
    <col min="14854" max="14854" width="15.5703125" style="9" customWidth="1"/>
    <col min="14855" max="14855" width="13.5703125" style="9" customWidth="1"/>
    <col min="14856" max="14856" width="13" style="9" customWidth="1"/>
    <col min="14857" max="14857" width="14.7109375" style="9" customWidth="1"/>
    <col min="14858" max="14858" width="15.42578125" style="9" customWidth="1"/>
    <col min="14859" max="15105" width="11.42578125" style="9"/>
    <col min="15106" max="15106" width="16.85546875" style="9" customWidth="1"/>
    <col min="15107" max="15107" width="11.42578125" style="9"/>
    <col min="15108" max="15108" width="20.42578125" style="9" customWidth="1"/>
    <col min="15109" max="15109" width="14.28515625" style="9" customWidth="1"/>
    <col min="15110" max="15110" width="15.5703125" style="9" customWidth="1"/>
    <col min="15111" max="15111" width="13.5703125" style="9" customWidth="1"/>
    <col min="15112" max="15112" width="13" style="9" customWidth="1"/>
    <col min="15113" max="15113" width="14.7109375" style="9" customWidth="1"/>
    <col min="15114" max="15114" width="15.42578125" style="9" customWidth="1"/>
    <col min="15115" max="15361" width="11.42578125" style="9"/>
    <col min="15362" max="15362" width="16.85546875" style="9" customWidth="1"/>
    <col min="15363" max="15363" width="11.42578125" style="9"/>
    <col min="15364" max="15364" width="20.42578125" style="9" customWidth="1"/>
    <col min="15365" max="15365" width="14.28515625" style="9" customWidth="1"/>
    <col min="15366" max="15366" width="15.5703125" style="9" customWidth="1"/>
    <col min="15367" max="15367" width="13.5703125" style="9" customWidth="1"/>
    <col min="15368" max="15368" width="13" style="9" customWidth="1"/>
    <col min="15369" max="15369" width="14.7109375" style="9" customWidth="1"/>
    <col min="15370" max="15370" width="15.42578125" style="9" customWidth="1"/>
    <col min="15371" max="15617" width="11.42578125" style="9"/>
    <col min="15618" max="15618" width="16.85546875" style="9" customWidth="1"/>
    <col min="15619" max="15619" width="11.42578125" style="9"/>
    <col min="15620" max="15620" width="20.42578125" style="9" customWidth="1"/>
    <col min="15621" max="15621" width="14.28515625" style="9" customWidth="1"/>
    <col min="15622" max="15622" width="15.5703125" style="9" customWidth="1"/>
    <col min="15623" max="15623" width="13.5703125" style="9" customWidth="1"/>
    <col min="15624" max="15624" width="13" style="9" customWidth="1"/>
    <col min="15625" max="15625" width="14.7109375" style="9" customWidth="1"/>
    <col min="15626" max="15626" width="15.42578125" style="9" customWidth="1"/>
    <col min="15627" max="15873" width="11.42578125" style="9"/>
    <col min="15874" max="15874" width="16.85546875" style="9" customWidth="1"/>
    <col min="15875" max="15875" width="11.42578125" style="9"/>
    <col min="15876" max="15876" width="20.42578125" style="9" customWidth="1"/>
    <col min="15877" max="15877" width="14.28515625" style="9" customWidth="1"/>
    <col min="15878" max="15878" width="15.5703125" style="9" customWidth="1"/>
    <col min="15879" max="15879" width="13.5703125" style="9" customWidth="1"/>
    <col min="15880" max="15880" width="13" style="9" customWidth="1"/>
    <col min="15881" max="15881" width="14.7109375" style="9" customWidth="1"/>
    <col min="15882" max="15882" width="15.42578125" style="9" customWidth="1"/>
    <col min="15883" max="16129" width="11.42578125" style="9"/>
    <col min="16130" max="16130" width="16.85546875" style="9" customWidth="1"/>
    <col min="16131" max="16131" width="11.42578125" style="9"/>
    <col min="16132" max="16132" width="20.42578125" style="9" customWidth="1"/>
    <col min="16133" max="16133" width="14.28515625" style="9" customWidth="1"/>
    <col min="16134" max="16134" width="15.5703125" style="9" customWidth="1"/>
    <col min="16135" max="16135" width="13.5703125" style="9" customWidth="1"/>
    <col min="16136" max="16136" width="13" style="9" customWidth="1"/>
    <col min="16137" max="16137" width="14.7109375" style="9" customWidth="1"/>
    <col min="16138" max="16138" width="15.42578125" style="9" customWidth="1"/>
    <col min="16139" max="16384" width="11.42578125" style="9"/>
  </cols>
  <sheetData>
    <row r="1" spans="2:10" ht="15" thickBot="1"/>
    <row r="2" spans="2:10">
      <c r="B2" s="108" t="s">
        <v>0</v>
      </c>
      <c r="C2" s="109"/>
      <c r="D2" s="109"/>
      <c r="E2" s="109"/>
      <c r="F2" s="109"/>
      <c r="G2" s="109"/>
      <c r="H2" s="109"/>
      <c r="I2" s="109"/>
      <c r="J2" s="110"/>
    </row>
    <row r="3" spans="2:10">
      <c r="B3" s="111" t="s">
        <v>1</v>
      </c>
      <c r="C3" s="112"/>
      <c r="D3" s="112"/>
      <c r="E3" s="112"/>
      <c r="F3" s="112"/>
      <c r="G3" s="112"/>
      <c r="H3" s="112"/>
      <c r="I3" s="112"/>
      <c r="J3" s="113"/>
    </row>
    <row r="4" spans="2:10">
      <c r="B4" s="114" t="s">
        <v>57</v>
      </c>
      <c r="C4" s="115"/>
      <c r="D4" s="115"/>
      <c r="E4" s="115"/>
      <c r="F4" s="115"/>
      <c r="G4" s="115"/>
      <c r="H4" s="115"/>
      <c r="I4" s="115"/>
      <c r="J4" s="116"/>
    </row>
    <row r="5" spans="2:10" ht="15" thickBot="1">
      <c r="B5" s="117" t="s">
        <v>2</v>
      </c>
      <c r="C5" s="118"/>
      <c r="D5" s="118"/>
      <c r="E5" s="118"/>
      <c r="F5" s="118"/>
      <c r="G5" s="118"/>
      <c r="H5" s="118"/>
      <c r="I5" s="118"/>
      <c r="J5" s="119"/>
    </row>
    <row r="6" spans="2:10" ht="8.25" customHeight="1" thickBot="1">
      <c r="B6" s="10"/>
      <c r="C6" s="10"/>
      <c r="D6" s="10"/>
      <c r="E6" s="11"/>
      <c r="F6" s="12"/>
      <c r="G6" s="12"/>
      <c r="H6" s="12"/>
      <c r="I6" s="12"/>
      <c r="J6" s="12"/>
    </row>
    <row r="7" spans="2:10" ht="15" thickBot="1">
      <c r="B7" s="120" t="s">
        <v>3</v>
      </c>
      <c r="C7" s="121"/>
      <c r="D7" s="122"/>
      <c r="E7" s="126" t="s">
        <v>4</v>
      </c>
      <c r="F7" s="127"/>
      <c r="G7" s="127"/>
      <c r="H7" s="127"/>
      <c r="I7" s="128"/>
      <c r="J7" s="129" t="s">
        <v>5</v>
      </c>
    </row>
    <row r="8" spans="2:10" ht="15" customHeight="1">
      <c r="B8" s="123"/>
      <c r="C8" s="124"/>
      <c r="D8" s="125"/>
      <c r="E8" s="132" t="s">
        <v>6</v>
      </c>
      <c r="F8" s="129" t="s">
        <v>7</v>
      </c>
      <c r="G8" s="129" t="s">
        <v>8</v>
      </c>
      <c r="H8" s="129" t="s">
        <v>9</v>
      </c>
      <c r="I8" s="129" t="s">
        <v>10</v>
      </c>
      <c r="J8" s="130"/>
    </row>
    <row r="9" spans="2:10" ht="21.75" customHeight="1" thickBot="1">
      <c r="B9" s="123"/>
      <c r="C9" s="124"/>
      <c r="D9" s="125"/>
      <c r="E9" s="133"/>
      <c r="F9" s="131"/>
      <c r="G9" s="131" t="s">
        <v>11</v>
      </c>
      <c r="H9" s="131" t="s">
        <v>12</v>
      </c>
      <c r="I9" s="131" t="s">
        <v>13</v>
      </c>
      <c r="J9" s="131"/>
    </row>
    <row r="10" spans="2:10">
      <c r="B10" s="14"/>
      <c r="C10" s="15"/>
      <c r="D10" s="15"/>
      <c r="E10" s="16"/>
      <c r="F10" s="16"/>
      <c r="G10" s="16"/>
      <c r="H10" s="16"/>
      <c r="I10" s="16"/>
      <c r="J10" s="17"/>
    </row>
    <row r="11" spans="2:10">
      <c r="B11" s="135" t="s">
        <v>14</v>
      </c>
      <c r="C11" s="134"/>
      <c r="D11" s="134"/>
      <c r="E11" s="18"/>
      <c r="F11" s="18"/>
      <c r="G11" s="19">
        <f t="shared" ref="G11:G13" si="0">E11+F11</f>
        <v>0</v>
      </c>
      <c r="H11" s="18"/>
      <c r="I11" s="18"/>
      <c r="J11" s="20">
        <f>I11-E11</f>
        <v>0</v>
      </c>
    </row>
    <row r="12" spans="2:10" ht="26.25" customHeight="1">
      <c r="B12" s="135" t="s">
        <v>15</v>
      </c>
      <c r="C12" s="134"/>
      <c r="D12" s="134"/>
      <c r="E12" s="18"/>
      <c r="F12" s="18"/>
      <c r="G12" s="19">
        <f t="shared" si="0"/>
        <v>0</v>
      </c>
      <c r="H12" s="18"/>
      <c r="I12" s="18"/>
      <c r="J12" s="20">
        <f>I12-E12</f>
        <v>0</v>
      </c>
    </row>
    <row r="13" spans="2:10">
      <c r="B13" s="135" t="s">
        <v>16</v>
      </c>
      <c r="C13" s="134"/>
      <c r="D13" s="134"/>
      <c r="E13" s="18"/>
      <c r="F13" s="18"/>
      <c r="G13" s="19">
        <f t="shared" si="0"/>
        <v>0</v>
      </c>
      <c r="H13" s="18"/>
      <c r="I13" s="18"/>
      <c r="J13" s="20">
        <f>I13-E13</f>
        <v>0</v>
      </c>
    </row>
    <row r="14" spans="2:10">
      <c r="B14" s="135" t="s">
        <v>17</v>
      </c>
      <c r="C14" s="134"/>
      <c r="D14" s="134"/>
      <c r="E14" s="18">
        <v>1060813.8999999999</v>
      </c>
      <c r="F14" s="18">
        <v>0</v>
      </c>
      <c r="G14" s="19">
        <f>E14+F14</f>
        <v>1060813.8999999999</v>
      </c>
      <c r="H14" s="18"/>
      <c r="I14" s="18">
        <v>268482.3</v>
      </c>
      <c r="J14" s="20">
        <f>I14-E14</f>
        <v>-792331.59999999986</v>
      </c>
    </row>
    <row r="15" spans="2:10">
      <c r="B15" s="135" t="s">
        <v>18</v>
      </c>
      <c r="C15" s="134"/>
      <c r="D15" s="134"/>
      <c r="E15" s="19"/>
      <c r="F15" s="19"/>
      <c r="G15" s="19">
        <f t="shared" ref="G15:G24" si="1">E15+F15</f>
        <v>0</v>
      </c>
      <c r="H15" s="19"/>
      <c r="I15" s="19">
        <f t="shared" ref="I15" si="2">I16+I17</f>
        <v>604</v>
      </c>
      <c r="J15" s="20">
        <f t="shared" ref="J15" si="3">J16+J17</f>
        <v>604</v>
      </c>
    </row>
    <row r="16" spans="2:10">
      <c r="B16" s="21" t="s">
        <v>19</v>
      </c>
      <c r="C16" s="134"/>
      <c r="D16" s="134"/>
      <c r="E16" s="18"/>
      <c r="F16" s="18"/>
      <c r="G16" s="19">
        <f t="shared" si="1"/>
        <v>0</v>
      </c>
      <c r="H16" s="18"/>
      <c r="I16" s="18">
        <v>604</v>
      </c>
      <c r="J16" s="20">
        <f>I16-E16</f>
        <v>604</v>
      </c>
    </row>
    <row r="17" spans="2:12">
      <c r="B17" s="21" t="s">
        <v>20</v>
      </c>
      <c r="C17" s="134"/>
      <c r="D17" s="134"/>
      <c r="E17" s="18"/>
      <c r="F17" s="18"/>
      <c r="G17" s="19">
        <f t="shared" si="1"/>
        <v>0</v>
      </c>
      <c r="H17" s="18"/>
      <c r="I17" s="18">
        <v>0</v>
      </c>
      <c r="J17" s="20">
        <f>I17-E17</f>
        <v>0</v>
      </c>
    </row>
    <row r="18" spans="2:12">
      <c r="B18" s="135" t="s">
        <v>21</v>
      </c>
      <c r="C18" s="134"/>
      <c r="D18" s="134"/>
      <c r="E18" s="19"/>
      <c r="F18" s="19"/>
      <c r="G18" s="19">
        <f t="shared" si="1"/>
        <v>0</v>
      </c>
      <c r="H18" s="19"/>
      <c r="I18" s="19">
        <f t="shared" ref="I18:J18" si="4">I19+I20</f>
        <v>52.2</v>
      </c>
      <c r="J18" s="20">
        <f t="shared" si="4"/>
        <v>52.2</v>
      </c>
      <c r="K18" s="103"/>
    </row>
    <row r="19" spans="2:12">
      <c r="B19" s="21" t="s">
        <v>19</v>
      </c>
      <c r="C19" s="134"/>
      <c r="D19" s="134"/>
      <c r="E19" s="18"/>
      <c r="F19" s="18"/>
      <c r="G19" s="19">
        <f t="shared" si="1"/>
        <v>0</v>
      </c>
      <c r="H19" s="18"/>
      <c r="I19" s="18">
        <v>52.2</v>
      </c>
      <c r="J19" s="20">
        <f>I19-E19</f>
        <v>52.2</v>
      </c>
    </row>
    <row r="20" spans="2:12">
      <c r="B20" s="21" t="s">
        <v>20</v>
      </c>
      <c r="C20" s="134"/>
      <c r="D20" s="134"/>
      <c r="E20" s="18"/>
      <c r="F20" s="18"/>
      <c r="G20" s="19">
        <f t="shared" si="1"/>
        <v>0</v>
      </c>
      <c r="H20" s="18"/>
      <c r="I20" s="18"/>
      <c r="J20" s="20">
        <f t="shared" ref="J20:J22" si="5">I20-E20</f>
        <v>0</v>
      </c>
    </row>
    <row r="21" spans="2:12">
      <c r="B21" s="135" t="s">
        <v>22</v>
      </c>
      <c r="C21" s="134"/>
      <c r="D21" s="134"/>
      <c r="E21" s="22"/>
      <c r="F21" s="22"/>
      <c r="G21" s="19">
        <f t="shared" si="1"/>
        <v>0</v>
      </c>
      <c r="H21" s="22"/>
      <c r="I21" s="22"/>
      <c r="J21" s="23">
        <f t="shared" si="5"/>
        <v>0</v>
      </c>
      <c r="K21" s="13"/>
      <c r="L21" s="13"/>
    </row>
    <row r="22" spans="2:12">
      <c r="B22" s="135" t="s">
        <v>23</v>
      </c>
      <c r="C22" s="134"/>
      <c r="D22" s="134"/>
      <c r="E22" s="22"/>
      <c r="F22" s="22"/>
      <c r="G22" s="19">
        <f t="shared" si="1"/>
        <v>0</v>
      </c>
      <c r="H22" s="22"/>
      <c r="I22" s="22"/>
      <c r="J22" s="23">
        <f t="shared" si="5"/>
        <v>0</v>
      </c>
      <c r="K22" s="13"/>
      <c r="L22" s="13"/>
    </row>
    <row r="23" spans="2:12" s="74" customFormat="1" ht="30.75" customHeight="1">
      <c r="B23" s="136" t="s">
        <v>24</v>
      </c>
      <c r="C23" s="137"/>
      <c r="D23" s="137"/>
      <c r="E23" s="22"/>
      <c r="F23" s="22">
        <v>1402.3</v>
      </c>
      <c r="G23" s="19">
        <f t="shared" si="1"/>
        <v>1402.3</v>
      </c>
      <c r="H23" s="22"/>
      <c r="I23" s="101">
        <v>1402.3</v>
      </c>
      <c r="J23" s="23">
        <f>I23-E23</f>
        <v>1402.3</v>
      </c>
      <c r="K23" s="102"/>
      <c r="L23" s="102"/>
    </row>
    <row r="24" spans="2:12">
      <c r="B24" s="135" t="s">
        <v>25</v>
      </c>
      <c r="C24" s="134"/>
      <c r="D24" s="134"/>
      <c r="E24" s="18">
        <v>412000</v>
      </c>
      <c r="F24" s="18">
        <v>0</v>
      </c>
      <c r="G24" s="19">
        <f t="shared" si="1"/>
        <v>412000</v>
      </c>
      <c r="H24" s="18"/>
      <c r="I24" s="45">
        <v>372107</v>
      </c>
      <c r="J24" s="20">
        <f>I24-E24</f>
        <v>-39893</v>
      </c>
      <c r="K24" s="103"/>
    </row>
    <row r="25" spans="2:12" ht="15" thickBot="1">
      <c r="B25" s="24"/>
      <c r="C25" s="25"/>
      <c r="D25" s="26"/>
      <c r="E25" s="27"/>
      <c r="F25" s="27"/>
      <c r="G25" s="27"/>
      <c r="H25" s="27"/>
      <c r="I25" s="27"/>
      <c r="J25" s="28"/>
      <c r="K25" s="98"/>
    </row>
    <row r="26" spans="2:12" ht="15" thickBot="1">
      <c r="B26" s="29"/>
      <c r="C26" s="30"/>
      <c r="D26" s="31" t="s">
        <v>26</v>
      </c>
      <c r="E26" s="32">
        <f>E11+E12+E13+E14+E15+E18+E21+E22+E23+E24</f>
        <v>1472813.9</v>
      </c>
      <c r="F26" s="32">
        <f t="shared" ref="F26:J26" si="6">F11+F12+F13+F14+F15+F18+F21+F22+F23+F24</f>
        <v>1402.3</v>
      </c>
      <c r="G26" s="32">
        <f t="shared" si="6"/>
        <v>1474216.2</v>
      </c>
      <c r="H26" s="32">
        <f t="shared" si="6"/>
        <v>0</v>
      </c>
      <c r="I26" s="33">
        <f>I11+I12+I13+I14+I15+I18+I21+I22+I23+I24</f>
        <v>642647.80000000005</v>
      </c>
      <c r="J26" s="138">
        <f t="shared" si="6"/>
        <v>-830166.09999999986</v>
      </c>
    </row>
    <row r="27" spans="2:12" ht="15" thickBot="1">
      <c r="B27" s="34"/>
      <c r="C27" s="34"/>
      <c r="D27" s="34"/>
      <c r="E27" s="35"/>
      <c r="F27" s="35"/>
      <c r="G27" s="35"/>
      <c r="H27" s="140" t="s">
        <v>27</v>
      </c>
      <c r="I27" s="141"/>
      <c r="J27" s="139"/>
    </row>
    <row r="28" spans="2:12">
      <c r="F28" s="104"/>
    </row>
    <row r="29" spans="2:12" ht="15" thickBot="1">
      <c r="I29" s="99"/>
    </row>
    <row r="30" spans="2:12" ht="15" thickBot="1">
      <c r="B30" s="120" t="s">
        <v>28</v>
      </c>
      <c r="C30" s="121"/>
      <c r="D30" s="122"/>
      <c r="E30" s="126" t="s">
        <v>4</v>
      </c>
      <c r="F30" s="127"/>
      <c r="G30" s="127"/>
      <c r="H30" s="127"/>
      <c r="I30" s="128"/>
      <c r="J30" s="129" t="s">
        <v>5</v>
      </c>
    </row>
    <row r="31" spans="2:12" ht="15" customHeight="1">
      <c r="B31" s="123"/>
      <c r="C31" s="124"/>
      <c r="D31" s="125"/>
      <c r="E31" s="132" t="s">
        <v>6</v>
      </c>
      <c r="F31" s="129" t="s">
        <v>29</v>
      </c>
      <c r="G31" s="129" t="s">
        <v>8</v>
      </c>
      <c r="H31" s="129" t="s">
        <v>9</v>
      </c>
      <c r="I31" s="129" t="s">
        <v>10</v>
      </c>
      <c r="J31" s="130"/>
    </row>
    <row r="32" spans="2:12" ht="23.25" customHeight="1" thickBot="1">
      <c r="B32" s="143"/>
      <c r="C32" s="144"/>
      <c r="D32" s="145"/>
      <c r="E32" s="133" t="s">
        <v>30</v>
      </c>
      <c r="F32" s="131" t="s">
        <v>31</v>
      </c>
      <c r="G32" s="131" t="s">
        <v>11</v>
      </c>
      <c r="H32" s="131" t="s">
        <v>12</v>
      </c>
      <c r="I32" s="131" t="s">
        <v>13</v>
      </c>
      <c r="J32" s="131" t="s">
        <v>32</v>
      </c>
    </row>
    <row r="33" spans="2:10">
      <c r="B33" s="14"/>
      <c r="C33" s="15"/>
      <c r="D33" s="36"/>
      <c r="E33" s="37"/>
      <c r="F33" s="37"/>
      <c r="G33" s="37"/>
      <c r="H33" s="37"/>
      <c r="I33" s="37"/>
      <c r="J33" s="38"/>
    </row>
    <row r="34" spans="2:10">
      <c r="B34" s="39" t="s">
        <v>33</v>
      </c>
      <c r="C34" s="40"/>
      <c r="D34" s="41"/>
      <c r="E34" s="42">
        <f>E35+E36+E37+E38+E41+E44+E45</f>
        <v>1060813.8999999999</v>
      </c>
      <c r="F34" s="42">
        <f t="shared" ref="F34:J34" si="7">F35+F36+F37+F38+F41+F44+F45</f>
        <v>0</v>
      </c>
      <c r="G34" s="42">
        <f t="shared" si="7"/>
        <v>1060813.8999999999</v>
      </c>
      <c r="H34" s="42">
        <f t="shared" si="7"/>
        <v>0</v>
      </c>
      <c r="I34" s="42">
        <f>I35+I36+I37+I38+I41+I44+I45</f>
        <v>268482.3</v>
      </c>
      <c r="J34" s="43">
        <f t="shared" si="7"/>
        <v>-792331.59999999986</v>
      </c>
    </row>
    <row r="35" spans="2:10">
      <c r="B35" s="44"/>
      <c r="C35" s="134" t="s">
        <v>14</v>
      </c>
      <c r="D35" s="142"/>
      <c r="E35" s="45"/>
      <c r="F35" s="45"/>
      <c r="G35" s="46">
        <f>E35+F35</f>
        <v>0</v>
      </c>
      <c r="H35" s="45"/>
      <c r="I35" s="45"/>
      <c r="J35" s="47">
        <f>I35-E35</f>
        <v>0</v>
      </c>
    </row>
    <row r="36" spans="2:10">
      <c r="B36" s="44"/>
      <c r="C36" s="134" t="s">
        <v>16</v>
      </c>
      <c r="D36" s="142"/>
      <c r="E36" s="45"/>
      <c r="F36" s="45"/>
      <c r="G36" s="46">
        <f>E36+F36</f>
        <v>0</v>
      </c>
      <c r="H36" s="45"/>
      <c r="I36" s="45"/>
      <c r="J36" s="47">
        <f>I36-E36</f>
        <v>0</v>
      </c>
    </row>
    <row r="37" spans="2:10">
      <c r="B37" s="44"/>
      <c r="C37" s="134" t="s">
        <v>17</v>
      </c>
      <c r="D37" s="142"/>
      <c r="E37" s="18">
        <f>+E14</f>
        <v>1060813.8999999999</v>
      </c>
      <c r="F37" s="18">
        <v>0</v>
      </c>
      <c r="G37" s="46">
        <f>E37+F37</f>
        <v>1060813.8999999999</v>
      </c>
      <c r="H37" s="45">
        <v>0</v>
      </c>
      <c r="I37" s="18">
        <f>+I14</f>
        <v>268482.3</v>
      </c>
      <c r="J37" s="47">
        <f>I37-E37</f>
        <v>-792331.59999999986</v>
      </c>
    </row>
    <row r="38" spans="2:10">
      <c r="B38" s="44"/>
      <c r="C38" s="134" t="s">
        <v>18</v>
      </c>
      <c r="D38" s="142"/>
      <c r="E38" s="46">
        <f t="shared" ref="E38:J38" si="8">E39+E40</f>
        <v>0</v>
      </c>
      <c r="F38" s="46">
        <f t="shared" si="8"/>
        <v>0</v>
      </c>
      <c r="G38" s="46">
        <f t="shared" si="8"/>
        <v>0</v>
      </c>
      <c r="H38" s="46">
        <f t="shared" si="8"/>
        <v>0</v>
      </c>
      <c r="I38" s="46">
        <f t="shared" si="8"/>
        <v>0</v>
      </c>
      <c r="J38" s="47">
        <f t="shared" si="8"/>
        <v>0</v>
      </c>
    </row>
    <row r="39" spans="2:10">
      <c r="B39" s="44"/>
      <c r="C39" s="48" t="s">
        <v>19</v>
      </c>
      <c r="D39" s="49"/>
      <c r="E39" s="45"/>
      <c r="F39" s="45"/>
      <c r="G39" s="46">
        <f>E39+F39</f>
        <v>0</v>
      </c>
      <c r="H39" s="45">
        <v>0</v>
      </c>
      <c r="I39" s="45">
        <v>0</v>
      </c>
      <c r="J39" s="47">
        <f>I39-E39</f>
        <v>0</v>
      </c>
    </row>
    <row r="40" spans="2:10">
      <c r="B40" s="44"/>
      <c r="C40" s="48" t="s">
        <v>20</v>
      </c>
      <c r="D40" s="49"/>
      <c r="E40" s="45"/>
      <c r="F40" s="45"/>
      <c r="G40" s="46">
        <f>E40+F40</f>
        <v>0</v>
      </c>
      <c r="H40" s="45"/>
      <c r="I40" s="45"/>
      <c r="J40" s="47">
        <f>I40-E40</f>
        <v>0</v>
      </c>
    </row>
    <row r="41" spans="2:10">
      <c r="B41" s="44"/>
      <c r="C41" s="134" t="s">
        <v>21</v>
      </c>
      <c r="D41" s="142"/>
      <c r="E41" s="46">
        <f t="shared" ref="E41:J41" si="9">E42+E43</f>
        <v>0</v>
      </c>
      <c r="F41" s="46">
        <v>0</v>
      </c>
      <c r="G41" s="46">
        <v>0</v>
      </c>
      <c r="H41" s="46">
        <f t="shared" si="9"/>
        <v>0</v>
      </c>
      <c r="I41" s="46">
        <f t="shared" si="9"/>
        <v>0</v>
      </c>
      <c r="J41" s="47">
        <f t="shared" si="9"/>
        <v>0</v>
      </c>
    </row>
    <row r="42" spans="2:10">
      <c r="B42" s="44"/>
      <c r="C42" s="48" t="s">
        <v>19</v>
      </c>
      <c r="D42" s="49"/>
      <c r="E42" s="45"/>
      <c r="F42" s="45"/>
      <c r="G42" s="46">
        <v>0</v>
      </c>
      <c r="H42" s="45">
        <v>0</v>
      </c>
      <c r="I42" s="45">
        <v>0</v>
      </c>
      <c r="J42" s="47">
        <f>I42-E42</f>
        <v>0</v>
      </c>
    </row>
    <row r="43" spans="2:10">
      <c r="B43" s="44"/>
      <c r="C43" s="48" t="s">
        <v>20</v>
      </c>
      <c r="D43" s="49"/>
      <c r="E43" s="45"/>
      <c r="F43" s="45"/>
      <c r="G43" s="46">
        <f>E43+F43</f>
        <v>0</v>
      </c>
      <c r="H43" s="45"/>
      <c r="I43" s="45"/>
      <c r="J43" s="47">
        <f>I43-E43</f>
        <v>0</v>
      </c>
    </row>
    <row r="44" spans="2:10">
      <c r="B44" s="44"/>
      <c r="C44" s="134" t="s">
        <v>23</v>
      </c>
      <c r="D44" s="142"/>
      <c r="E44" s="45"/>
      <c r="F44" s="45"/>
      <c r="G44" s="46">
        <f>E44+F44</f>
        <v>0</v>
      </c>
      <c r="H44" s="45"/>
      <c r="I44" s="45"/>
      <c r="J44" s="47">
        <f>I44-E44</f>
        <v>0</v>
      </c>
    </row>
    <row r="45" spans="2:10" ht="23.25" customHeight="1">
      <c r="B45" s="44"/>
      <c r="C45" s="134" t="s">
        <v>24</v>
      </c>
      <c r="D45" s="142"/>
      <c r="E45" s="45"/>
      <c r="F45" s="45">
        <v>0</v>
      </c>
      <c r="G45" s="46">
        <f>E45+F45</f>
        <v>0</v>
      </c>
      <c r="H45" s="45"/>
      <c r="I45" s="45"/>
      <c r="J45" s="47">
        <f>I45-E45</f>
        <v>0</v>
      </c>
    </row>
    <row r="46" spans="2:10">
      <c r="B46" s="44"/>
      <c r="C46" s="48"/>
      <c r="D46" s="49"/>
      <c r="E46" s="46"/>
      <c r="F46" s="46"/>
      <c r="G46" s="46"/>
      <c r="H46" s="46"/>
      <c r="I46" s="46"/>
      <c r="J46" s="47"/>
    </row>
    <row r="47" spans="2:10">
      <c r="B47" s="39" t="s">
        <v>34</v>
      </c>
      <c r="C47" s="40"/>
      <c r="D47" s="49"/>
      <c r="E47" s="50">
        <f t="shared" ref="E47:J47" si="10">E48+E49+E50</f>
        <v>0</v>
      </c>
      <c r="F47" s="50">
        <f t="shared" si="10"/>
        <v>1402.3</v>
      </c>
      <c r="G47" s="50">
        <f t="shared" si="10"/>
        <v>1402.3</v>
      </c>
      <c r="H47" s="50">
        <f t="shared" si="10"/>
        <v>0</v>
      </c>
      <c r="I47" s="50">
        <f t="shared" si="10"/>
        <v>2058.5</v>
      </c>
      <c r="J47" s="51">
        <f t="shared" si="10"/>
        <v>2058.5</v>
      </c>
    </row>
    <row r="48" spans="2:10" ht="26.25" customHeight="1">
      <c r="B48" s="39"/>
      <c r="C48" s="134" t="s">
        <v>15</v>
      </c>
      <c r="D48" s="142"/>
      <c r="E48" s="45"/>
      <c r="F48" s="45"/>
      <c r="G48" s="46">
        <f>E48+F48</f>
        <v>0</v>
      </c>
      <c r="H48" s="45"/>
      <c r="I48" s="45"/>
      <c r="J48" s="47">
        <f>I48-E48</f>
        <v>0</v>
      </c>
    </row>
    <row r="49" spans="2:12" ht="27.75" customHeight="1">
      <c r="B49" s="44"/>
      <c r="C49" s="134" t="s">
        <v>22</v>
      </c>
      <c r="D49" s="142"/>
      <c r="E49" s="45"/>
      <c r="F49" s="45">
        <v>0</v>
      </c>
      <c r="G49" s="46">
        <f>E49+F49</f>
        <v>0</v>
      </c>
      <c r="H49" s="45"/>
      <c r="I49" s="45">
        <f>+I16+I17+I18</f>
        <v>656.2</v>
      </c>
      <c r="J49" s="47">
        <f>I49-E49</f>
        <v>656.2</v>
      </c>
    </row>
    <row r="50" spans="2:12" ht="26.25" customHeight="1">
      <c r="B50" s="44"/>
      <c r="C50" s="134" t="s">
        <v>24</v>
      </c>
      <c r="D50" s="142"/>
      <c r="E50" s="45"/>
      <c r="F50" s="45">
        <f>+F23</f>
        <v>1402.3</v>
      </c>
      <c r="G50" s="46">
        <f>E50+F50</f>
        <v>1402.3</v>
      </c>
      <c r="H50" s="45"/>
      <c r="I50" s="45">
        <f>+I23</f>
        <v>1402.3</v>
      </c>
      <c r="J50" s="47">
        <f>I50-E50</f>
        <v>1402.3</v>
      </c>
    </row>
    <row r="51" spans="2:12">
      <c r="B51" s="52"/>
      <c r="C51" s="53"/>
      <c r="D51" s="54"/>
      <c r="E51" s="55"/>
      <c r="F51" s="55"/>
      <c r="G51" s="55"/>
      <c r="H51" s="55"/>
      <c r="I51" s="55"/>
      <c r="J51" s="56"/>
    </row>
    <row r="52" spans="2:12">
      <c r="B52" s="39" t="s">
        <v>35</v>
      </c>
      <c r="C52" s="57"/>
      <c r="D52" s="49"/>
      <c r="E52" s="55">
        <f t="shared" ref="E52:J52" si="11">E53</f>
        <v>412000</v>
      </c>
      <c r="F52" s="55">
        <f t="shared" si="11"/>
        <v>0</v>
      </c>
      <c r="G52" s="55">
        <f t="shared" si="11"/>
        <v>412000</v>
      </c>
      <c r="H52" s="55">
        <f t="shared" si="11"/>
        <v>0</v>
      </c>
      <c r="I52" s="55">
        <f t="shared" si="11"/>
        <v>372107</v>
      </c>
      <c r="J52" s="56">
        <f t="shared" si="11"/>
        <v>-39893</v>
      </c>
    </row>
    <row r="53" spans="2:12" ht="28.5" customHeight="1">
      <c r="B53" s="44"/>
      <c r="C53" s="134" t="s">
        <v>25</v>
      </c>
      <c r="D53" s="142"/>
      <c r="E53" s="45">
        <f>+E24</f>
        <v>412000</v>
      </c>
      <c r="F53" s="45">
        <v>0</v>
      </c>
      <c r="G53" s="46">
        <f>E53+F53</f>
        <v>412000</v>
      </c>
      <c r="H53" s="45">
        <v>0</v>
      </c>
      <c r="I53" s="45">
        <f>+I24</f>
        <v>372107</v>
      </c>
      <c r="J53" s="47">
        <f>I53-E53</f>
        <v>-39893</v>
      </c>
    </row>
    <row r="54" spans="2:12" ht="15" thickBot="1">
      <c r="B54" s="24"/>
      <c r="C54" s="25"/>
      <c r="D54" s="58"/>
      <c r="E54" s="59"/>
      <c r="F54" s="59"/>
      <c r="G54" s="59"/>
      <c r="H54" s="59"/>
      <c r="I54" s="59"/>
      <c r="J54" s="60"/>
    </row>
    <row r="55" spans="2:12" ht="15" thickBot="1">
      <c r="B55" s="29"/>
      <c r="C55" s="30"/>
      <c r="D55" s="61" t="s">
        <v>26</v>
      </c>
      <c r="E55" s="62">
        <f t="shared" ref="E55:J55" si="12">E34+E47+E52</f>
        <v>1472813.9</v>
      </c>
      <c r="F55" s="62">
        <f t="shared" si="12"/>
        <v>1402.3</v>
      </c>
      <c r="G55" s="62">
        <f t="shared" si="12"/>
        <v>1474216.2</v>
      </c>
      <c r="H55" s="62">
        <f t="shared" si="12"/>
        <v>0</v>
      </c>
      <c r="I55" s="63">
        <f t="shared" si="12"/>
        <v>642647.80000000005</v>
      </c>
      <c r="J55" s="147">
        <f t="shared" si="12"/>
        <v>-830166.09999999986</v>
      </c>
      <c r="K55" s="105"/>
      <c r="L55" s="106"/>
    </row>
    <row r="56" spans="2:12" ht="15" thickBot="1">
      <c r="B56" s="64"/>
      <c r="C56" s="64"/>
      <c r="D56" s="64"/>
      <c r="E56" s="65"/>
      <c r="F56" s="65"/>
      <c r="G56" s="65"/>
      <c r="H56" s="140" t="s">
        <v>27</v>
      </c>
      <c r="I56" s="141"/>
      <c r="J56" s="148"/>
      <c r="K56" s="107">
        <v>926438.40000000002</v>
      </c>
      <c r="L56" s="106"/>
    </row>
    <row r="57" spans="2:12">
      <c r="B57" s="146"/>
      <c r="C57" s="146"/>
      <c r="D57" s="146"/>
      <c r="E57" s="146"/>
      <c r="F57" s="146"/>
      <c r="G57" s="146"/>
      <c r="H57" s="146"/>
      <c r="I57" s="146"/>
      <c r="J57" s="146"/>
      <c r="K57" s="105">
        <f>+J55+K56</f>
        <v>96272.300000000163</v>
      </c>
      <c r="L57" s="106"/>
    </row>
    <row r="58" spans="2:12">
      <c r="B58" s="11" t="s">
        <v>36</v>
      </c>
      <c r="C58" s="11"/>
      <c r="D58" s="11"/>
      <c r="E58" s="11"/>
      <c r="F58" s="11"/>
      <c r="G58" s="11"/>
      <c r="H58" s="11"/>
      <c r="I58" s="11"/>
      <c r="J58" s="11"/>
      <c r="K58" s="106"/>
      <c r="L58" s="106"/>
    </row>
    <row r="59" spans="2:12">
      <c r="B59" s="11"/>
      <c r="C59" s="11"/>
      <c r="D59" s="11"/>
      <c r="E59" s="11"/>
      <c r="F59" s="11"/>
      <c r="G59" s="11"/>
      <c r="H59" s="11"/>
      <c r="I59" s="11"/>
      <c r="J59" s="11"/>
    </row>
    <row r="60" spans="2:12">
      <c r="H60" s="152" t="s">
        <v>37</v>
      </c>
      <c r="I60" s="152"/>
      <c r="J60" s="152"/>
    </row>
    <row r="61" spans="2:12" s="73" customFormat="1" ht="17.25" customHeight="1">
      <c r="C61" s="153" t="s">
        <v>38</v>
      </c>
      <c r="D61" s="153"/>
      <c r="E61" s="153"/>
      <c r="H61" s="150" t="s">
        <v>39</v>
      </c>
      <c r="I61" s="150"/>
      <c r="J61" s="150"/>
    </row>
    <row r="62" spans="2:12" s="74" customFormat="1">
      <c r="C62" s="149" t="s">
        <v>40</v>
      </c>
      <c r="D62" s="149"/>
      <c r="E62" s="149"/>
      <c r="H62" s="151" t="s">
        <v>41</v>
      </c>
      <c r="I62" s="151"/>
      <c r="J62" s="151"/>
    </row>
    <row r="63" spans="2:12" ht="15">
      <c r="D63" s="66"/>
      <c r="E63" s="67"/>
      <c r="H63" s="151"/>
      <c r="I63" s="151"/>
      <c r="J63" s="151"/>
    </row>
    <row r="64" spans="2:12" ht="15">
      <c r="D64" s="66"/>
      <c r="E64" s="67"/>
    </row>
    <row r="65" spans="4:5" ht="15">
      <c r="D65" s="66"/>
      <c r="E65" s="67"/>
    </row>
    <row r="66" spans="4:5" ht="15">
      <c r="D66" s="66"/>
      <c r="E66" s="67"/>
    </row>
  </sheetData>
  <mergeCells count="55">
    <mergeCell ref="C62:E62"/>
    <mergeCell ref="H61:J61"/>
    <mergeCell ref="H62:J63"/>
    <mergeCell ref="H60:J60"/>
    <mergeCell ref="C61:E61"/>
    <mergeCell ref="B57:J57"/>
    <mergeCell ref="C45:D45"/>
    <mergeCell ref="C48:D48"/>
    <mergeCell ref="C49:D49"/>
    <mergeCell ref="C50:D50"/>
    <mergeCell ref="C53:D53"/>
    <mergeCell ref="J55:J56"/>
    <mergeCell ref="H56:I56"/>
    <mergeCell ref="C44:D44"/>
    <mergeCell ref="B30:D32"/>
    <mergeCell ref="E30:I30"/>
    <mergeCell ref="J30:J32"/>
    <mergeCell ref="E31:E32"/>
    <mergeCell ref="F31:F32"/>
    <mergeCell ref="G31:G32"/>
    <mergeCell ref="H31:H32"/>
    <mergeCell ref="I31:I32"/>
    <mergeCell ref="C35:D35"/>
    <mergeCell ref="C36:D36"/>
    <mergeCell ref="C37:D37"/>
    <mergeCell ref="C38:D38"/>
    <mergeCell ref="C41:D41"/>
    <mergeCell ref="B21:D21"/>
    <mergeCell ref="B22:D22"/>
    <mergeCell ref="B23:D23"/>
    <mergeCell ref="B24:D24"/>
    <mergeCell ref="J26:J27"/>
    <mergeCell ref="H27:I27"/>
    <mergeCell ref="C20:D20"/>
    <mergeCell ref="H8:H9"/>
    <mergeCell ref="I8:I9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B2:J2"/>
    <mergeCell ref="B3:J3"/>
    <mergeCell ref="B4:J4"/>
    <mergeCell ref="B5:J5"/>
    <mergeCell ref="B7:D9"/>
    <mergeCell ref="E7:I7"/>
    <mergeCell ref="J7:J9"/>
    <mergeCell ref="E8:E9"/>
    <mergeCell ref="F8:F9"/>
    <mergeCell ref="G8:G9"/>
  </mergeCells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N25"/>
  <sheetViews>
    <sheetView showGridLines="0" zoomScaleNormal="100" workbookViewId="0">
      <selection activeCell="H20" sqref="H20"/>
    </sheetView>
  </sheetViews>
  <sheetFormatPr baseColWidth="10" defaultColWidth="11.42578125" defaultRowHeight="12.75"/>
  <cols>
    <col min="1" max="1" width="22.42578125" customWidth="1"/>
    <col min="2" max="2" width="31.42578125" customWidth="1"/>
    <col min="3" max="4" width="15.140625" customWidth="1"/>
    <col min="5" max="5" width="14.85546875" customWidth="1"/>
    <col min="6" max="6" width="12.7109375" hidden="1" customWidth="1"/>
    <col min="7" max="7" width="15.5703125" bestFit="1" customWidth="1"/>
    <col min="8" max="8" width="13.7109375" customWidth="1"/>
    <col min="9" max="9" width="16.140625" customWidth="1"/>
    <col min="10" max="10" width="10.28515625" customWidth="1"/>
    <col min="11" max="11" width="1.140625" customWidth="1"/>
  </cols>
  <sheetData>
    <row r="1" spans="1:14" ht="13.5" thickBot="1">
      <c r="F1" s="1"/>
    </row>
    <row r="2" spans="1:14" ht="16.5" thickTop="1">
      <c r="B2" s="159" t="s">
        <v>0</v>
      </c>
      <c r="C2" s="159"/>
      <c r="D2" s="159"/>
      <c r="E2" s="159"/>
      <c r="F2" s="159"/>
      <c r="G2" s="159"/>
      <c r="H2" s="159"/>
      <c r="I2" s="159"/>
      <c r="J2" s="159"/>
    </row>
    <row r="3" spans="1:14" ht="15.75">
      <c r="B3" s="161" t="s">
        <v>42</v>
      </c>
      <c r="C3" s="161"/>
      <c r="D3" s="161"/>
      <c r="E3" s="161"/>
      <c r="F3" s="161"/>
      <c r="G3" s="161"/>
      <c r="H3" s="161"/>
      <c r="I3" s="161"/>
      <c r="J3" s="161"/>
    </row>
    <row r="4" spans="1:14" ht="15.75">
      <c r="B4" s="161" t="s">
        <v>58</v>
      </c>
      <c r="C4" s="161"/>
      <c r="D4" s="161"/>
      <c r="E4" s="161"/>
      <c r="F4" s="161"/>
      <c r="G4" s="161"/>
      <c r="H4" s="161"/>
      <c r="I4" s="161"/>
      <c r="J4" s="161"/>
    </row>
    <row r="5" spans="1:14" ht="16.5" thickBot="1">
      <c r="B5" s="160" t="s">
        <v>43</v>
      </c>
      <c r="C5" s="160"/>
      <c r="D5" s="160"/>
      <c r="E5" s="160"/>
      <c r="F5" s="160"/>
      <c r="G5" s="160"/>
      <c r="H5" s="160"/>
      <c r="I5" s="160"/>
      <c r="J5" s="160"/>
    </row>
    <row r="6" spans="1:14" ht="8.25" customHeight="1" thickTop="1" thickBot="1">
      <c r="B6" s="68"/>
      <c r="C6" s="68"/>
      <c r="D6" s="68"/>
      <c r="E6" s="68"/>
      <c r="F6" s="68"/>
      <c r="G6" s="68"/>
      <c r="H6" s="68"/>
      <c r="I6" s="68"/>
      <c r="J6" s="68"/>
    </row>
    <row r="7" spans="1:14" s="3" customFormat="1" ht="42.75" customHeight="1">
      <c r="B7" s="157" t="s">
        <v>44</v>
      </c>
      <c r="C7" s="154" t="s">
        <v>45</v>
      </c>
      <c r="D7" s="154" t="s">
        <v>7</v>
      </c>
      <c r="E7" s="154" t="s">
        <v>46</v>
      </c>
      <c r="F7" s="154" t="s">
        <v>47</v>
      </c>
      <c r="G7" s="154" t="s">
        <v>48</v>
      </c>
      <c r="H7" s="97" t="s">
        <v>49</v>
      </c>
      <c r="I7" s="154" t="s">
        <v>5</v>
      </c>
      <c r="J7" s="156"/>
      <c r="L7" s="4"/>
    </row>
    <row r="8" spans="1:14" s="3" customFormat="1" ht="16.5" customHeight="1">
      <c r="B8" s="158"/>
      <c r="C8" s="155"/>
      <c r="D8" s="155"/>
      <c r="E8" s="155"/>
      <c r="F8" s="155"/>
      <c r="G8" s="155"/>
      <c r="H8" s="77" t="s">
        <v>50</v>
      </c>
      <c r="I8" s="77" t="s">
        <v>51</v>
      </c>
      <c r="J8" s="78" t="s">
        <v>50</v>
      </c>
      <c r="L8" s="5"/>
    </row>
    <row r="9" spans="1:14" ht="27.95" customHeight="1">
      <c r="B9" s="79" t="s">
        <v>17</v>
      </c>
      <c r="C9" s="80">
        <f>+'Edo. analitico de Ing. CONAC'!E14</f>
        <v>1060813.8999999999</v>
      </c>
      <c r="D9" s="81">
        <v>0</v>
      </c>
      <c r="E9" s="81">
        <f>+C9+D9</f>
        <v>1060813.8999999999</v>
      </c>
      <c r="F9" s="81"/>
      <c r="G9" s="81">
        <f>+'Edo. analitico de Ing. CONAC'!I14</f>
        <v>268482.3</v>
      </c>
      <c r="H9" s="81">
        <f>G9/E9*100</f>
        <v>25.309085787808776</v>
      </c>
      <c r="I9" s="81">
        <f>+G9-E9</f>
        <v>-792331.59999999986</v>
      </c>
      <c r="J9" s="82">
        <f>+I9/E9*100</f>
        <v>-74.690914212191217</v>
      </c>
      <c r="L9" s="6"/>
    </row>
    <row r="10" spans="1:14" s="2" customFormat="1" ht="27.95" customHeight="1">
      <c r="B10" s="83" t="s">
        <v>24</v>
      </c>
      <c r="C10" s="84">
        <v>0</v>
      </c>
      <c r="D10" s="84">
        <f>+'Edo. analitico de Ing. CONAC'!F23</f>
        <v>1402.3</v>
      </c>
      <c r="E10" s="84">
        <f>+C10+D10</f>
        <v>1402.3</v>
      </c>
      <c r="F10" s="84"/>
      <c r="G10" s="84">
        <f>+'Edo. analitico de Ing. CONAC'!I23</f>
        <v>1402.3</v>
      </c>
      <c r="H10" s="85">
        <v>0</v>
      </c>
      <c r="I10" s="81">
        <f t="shared" ref="I10:I12" si="0">+G10-E10</f>
        <v>0</v>
      </c>
      <c r="J10" s="82"/>
      <c r="L10" s="75"/>
    </row>
    <row r="11" spans="1:14" ht="27.95" customHeight="1">
      <c r="B11" s="86" t="s">
        <v>52</v>
      </c>
      <c r="C11" s="81">
        <f>+'Edo. analitico de Ing. CONAC'!E24</f>
        <v>412000</v>
      </c>
      <c r="D11" s="81">
        <v>0</v>
      </c>
      <c r="E11" s="81">
        <f>+C11+D11</f>
        <v>412000</v>
      </c>
      <c r="F11" s="87"/>
      <c r="G11" s="81">
        <f>+'Edo. analitico de Ing. CONAC'!I15+'Edo. analitico de Ing. CONAC'!I18+'Edo. analitico de Ing. CONAC'!I24</f>
        <v>372763.2</v>
      </c>
      <c r="H11" s="81">
        <f>G11/E11*100</f>
        <v>90.476504854368926</v>
      </c>
      <c r="I11" s="81">
        <f t="shared" si="0"/>
        <v>-39236.799999999988</v>
      </c>
      <c r="J11" s="82">
        <f t="shared" ref="J11:J12" si="1">+I11/E11*100</f>
        <v>-9.523495145631065</v>
      </c>
      <c r="L11" s="7"/>
      <c r="M11" s="1"/>
    </row>
    <row r="12" spans="1:14" s="2" customFormat="1" ht="27.95" customHeight="1" thickBot="1">
      <c r="B12" s="88" t="s">
        <v>26</v>
      </c>
      <c r="C12" s="89">
        <f>SUM(C9:C11)</f>
        <v>1472813.9</v>
      </c>
      <c r="D12" s="89">
        <f t="shared" ref="D12:G12" si="2">SUM(D9:D11)</f>
        <v>1402.3</v>
      </c>
      <c r="E12" s="89">
        <f>SUM(E9:E11)</f>
        <v>1474216.2</v>
      </c>
      <c r="F12" s="89"/>
      <c r="G12" s="89">
        <f t="shared" si="2"/>
        <v>642647.80000000005</v>
      </c>
      <c r="H12" s="89">
        <f t="shared" ref="H12" si="3">G12/E12*100</f>
        <v>43.592506987781036</v>
      </c>
      <c r="I12" s="89">
        <f t="shared" si="0"/>
        <v>-831568.39999999991</v>
      </c>
      <c r="J12" s="100">
        <f t="shared" si="1"/>
        <v>-56.407493012218964</v>
      </c>
      <c r="L12" s="8"/>
      <c r="N12" s="71"/>
    </row>
    <row r="13" spans="1:14" s="2" customFormat="1" ht="6.75" customHeight="1" thickTop="1" thickBot="1">
      <c r="A13" s="69"/>
      <c r="B13" s="90"/>
      <c r="C13" s="91"/>
      <c r="D13" s="91"/>
      <c r="E13" s="91"/>
      <c r="F13" s="91"/>
      <c r="G13" s="91"/>
      <c r="H13" s="91"/>
      <c r="I13" s="91"/>
      <c r="J13" s="91"/>
      <c r="L13" s="8"/>
    </row>
    <row r="14" spans="1:14" s="3" customFormat="1" ht="56.25">
      <c r="A14" s="70"/>
      <c r="B14" s="157" t="s">
        <v>53</v>
      </c>
      <c r="C14" s="154" t="s">
        <v>45</v>
      </c>
      <c r="D14" s="154" t="s">
        <v>7</v>
      </c>
      <c r="E14" s="154" t="s">
        <v>46</v>
      </c>
      <c r="F14" s="154" t="s">
        <v>47</v>
      </c>
      <c r="G14" s="154" t="s">
        <v>48</v>
      </c>
      <c r="H14" s="76" t="s">
        <v>49</v>
      </c>
      <c r="I14" s="154" t="s">
        <v>5</v>
      </c>
      <c r="J14" s="156"/>
      <c r="L14" s="4"/>
    </row>
    <row r="15" spans="1:14" s="3" customFormat="1" ht="18" customHeight="1">
      <c r="B15" s="158"/>
      <c r="C15" s="155"/>
      <c r="D15" s="155"/>
      <c r="E15" s="155"/>
      <c r="F15" s="155"/>
      <c r="G15" s="155"/>
      <c r="H15" s="77" t="s">
        <v>50</v>
      </c>
      <c r="I15" s="77" t="s">
        <v>51</v>
      </c>
      <c r="J15" s="78" t="s">
        <v>50</v>
      </c>
      <c r="L15" s="5"/>
    </row>
    <row r="16" spans="1:14" ht="27.95" customHeight="1">
      <c r="B16" s="92" t="s">
        <v>54</v>
      </c>
      <c r="C16" s="81">
        <f>+C9</f>
        <v>1060813.8999999999</v>
      </c>
      <c r="D16" s="81">
        <f t="shared" ref="D16:I16" si="4">+D9</f>
        <v>0</v>
      </c>
      <c r="E16" s="81">
        <f>+C16+D16</f>
        <v>1060813.8999999999</v>
      </c>
      <c r="F16" s="81">
        <f t="shared" si="4"/>
        <v>0</v>
      </c>
      <c r="G16" s="81">
        <f>+G9</f>
        <v>268482.3</v>
      </c>
      <c r="H16" s="81">
        <f>+G16/C16*100</f>
        <v>25.309085787808776</v>
      </c>
      <c r="I16" s="81">
        <f t="shared" si="4"/>
        <v>-792331.59999999986</v>
      </c>
      <c r="J16" s="82">
        <f>+I16/C16*100</f>
        <v>-74.690914212191217</v>
      </c>
      <c r="L16" s="6"/>
    </row>
    <row r="17" spans="2:12" ht="52.5" customHeight="1">
      <c r="B17" s="92" t="s">
        <v>55</v>
      </c>
      <c r="C17" s="80">
        <v>0</v>
      </c>
      <c r="D17" s="81">
        <v>1402.3</v>
      </c>
      <c r="E17" s="81">
        <f t="shared" ref="E17:E18" si="5">+C17+D17</f>
        <v>1402.3</v>
      </c>
      <c r="F17" s="81"/>
      <c r="G17" s="81">
        <v>1402.3</v>
      </c>
      <c r="H17" s="81"/>
      <c r="I17" s="81">
        <f t="shared" ref="I17" si="6">+I10</f>
        <v>0</v>
      </c>
      <c r="J17" s="93">
        <v>0</v>
      </c>
      <c r="L17" s="6"/>
    </row>
    <row r="18" spans="2:12" ht="39" customHeight="1">
      <c r="B18" s="92" t="s">
        <v>56</v>
      </c>
      <c r="C18" s="81">
        <v>412000</v>
      </c>
      <c r="D18" s="81">
        <f>+D11</f>
        <v>0</v>
      </c>
      <c r="E18" s="81">
        <f t="shared" si="5"/>
        <v>412000</v>
      </c>
      <c r="F18" s="87"/>
      <c r="G18" s="81">
        <v>372763.2</v>
      </c>
      <c r="H18" s="81">
        <f>+G18/C18*100</f>
        <v>90.476504854368926</v>
      </c>
      <c r="I18" s="81">
        <f t="shared" ref="I18" si="7">+I11</f>
        <v>-39236.799999999988</v>
      </c>
      <c r="J18" s="82">
        <f>+I18/C18*100</f>
        <v>-9.523495145631065</v>
      </c>
      <c r="L18" s="7"/>
    </row>
    <row r="19" spans="2:12" s="2" customFormat="1" ht="27.95" customHeight="1" thickBot="1">
      <c r="B19" s="94" t="s">
        <v>26</v>
      </c>
      <c r="C19" s="95">
        <f>SUM(C16:C18)</f>
        <v>1472813.9</v>
      </c>
      <c r="D19" s="95">
        <f>SUM(D16:D18)</f>
        <v>1402.3</v>
      </c>
      <c r="E19" s="95">
        <f t="shared" ref="E19:G19" si="8">SUM(E16:E18)</f>
        <v>1474216.2</v>
      </c>
      <c r="F19" s="95">
        <f t="shared" si="8"/>
        <v>0</v>
      </c>
      <c r="G19" s="95">
        <f t="shared" si="8"/>
        <v>642647.80000000005</v>
      </c>
      <c r="H19" s="95">
        <f>+G19/C19*100-0.1</f>
        <v>43.534012416640017</v>
      </c>
      <c r="I19" s="95">
        <f>SUM(I16:I18)</f>
        <v>-831568.39999999991</v>
      </c>
      <c r="J19" s="96">
        <f>+I19/C19*100</f>
        <v>-56.461199884112986</v>
      </c>
      <c r="L19" s="8"/>
    </row>
    <row r="21" spans="2:12">
      <c r="D21" s="72"/>
    </row>
    <row r="22" spans="2:12">
      <c r="D22" s="72"/>
    </row>
    <row r="23" spans="2:12">
      <c r="D23" s="72"/>
    </row>
    <row r="25" spans="2:12">
      <c r="D25" s="71"/>
    </row>
  </sheetData>
  <mergeCells count="18">
    <mergeCell ref="B2:J2"/>
    <mergeCell ref="I7:J7"/>
    <mergeCell ref="G7:G8"/>
    <mergeCell ref="B5:J5"/>
    <mergeCell ref="C7:C8"/>
    <mergeCell ref="D7:D8"/>
    <mergeCell ref="B4:J4"/>
    <mergeCell ref="B3:J3"/>
    <mergeCell ref="G14:G15"/>
    <mergeCell ref="I14:J14"/>
    <mergeCell ref="B7:B8"/>
    <mergeCell ref="B14:B15"/>
    <mergeCell ref="C14:C15"/>
    <mergeCell ref="D14:D15"/>
    <mergeCell ref="E14:E15"/>
    <mergeCell ref="F14:F15"/>
    <mergeCell ref="E7:E8"/>
    <mergeCell ref="F7:F8"/>
  </mergeCells>
  <phoneticPr fontId="0" type="noConversion"/>
  <printOptions horizontalCentered="1"/>
  <pageMargins left="0.39370078740157483" right="0.19685039370078741" top="1.0236220472440944" bottom="1.3385826771653544" header="0" footer="0"/>
  <pageSetup scale="77" orientation="portrait" r:id="rId1"/>
  <headerFooter alignWithMargins="0"/>
  <ignoredErrors>
    <ignoredError sqref="H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Edo. analitico de Ing. CONAC</vt:lpstr>
      <vt:lpstr>Edo Analítico de Ingresos</vt:lpstr>
      <vt:lpstr>Hoja1</vt:lpstr>
      <vt:lpstr>'Edo Analítico de Ingresos'!Área_de_impresión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Jose.Miranda</cp:lastModifiedBy>
  <cp:revision/>
  <cp:lastPrinted>2016-04-13T14:26:18Z</cp:lastPrinted>
  <dcterms:created xsi:type="dcterms:W3CDTF">2007-02-09T16:09:31Z</dcterms:created>
  <dcterms:modified xsi:type="dcterms:W3CDTF">2016-04-13T14:26:20Z</dcterms:modified>
  <cp:category/>
  <cp:contentStatus/>
</cp:coreProperties>
</file>