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7340" windowHeight="8850" firstSheet="1" activeTab="0"/>
  </bookViews>
  <sheets>
    <sheet name="Hoja1" sheetId="1" r:id="rId1"/>
    <sheet name="AGOSTO 15 conac" sheetId="2" r:id="rId2"/>
    <sheet name="AGOSTO 15 (2)" sheetId="3" r:id="rId3"/>
  </sheets>
  <definedNames>
    <definedName name="_xlnm.Print_Area" localSheetId="1">'AGOSTO 15 conac'!$A$1:$K$132</definedName>
    <definedName name="_xlnm.Print_Area" localSheetId="0">'Hoja1'!$A$1:$K$54</definedName>
  </definedNames>
  <calcPr fullCalcOnLoad="1"/>
</workbook>
</file>

<file path=xl/sharedStrings.xml><?xml version="1.0" encoding="utf-8"?>
<sst xmlns="http://schemas.openxmlformats.org/spreadsheetml/2006/main" count="100" uniqueCount="51">
  <si>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</si>
  <si>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</si>
  <si>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</si>
  <si>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</si>
  <si>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</si>
  <si>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</si>
  <si>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</si>
  <si>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</si>
  <si>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</si>
  <si>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</si>
  <si>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</si>
  <si>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</si>
  <si>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</si>
  <si>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</si>
  <si>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</si>
  <si>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</si>
  <si>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</si>
  <si>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</si>
  <si>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</si>
  <si>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</si>
  <si>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</si>
  <si>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</si>
  <si>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</si>
  <si>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</si>
  <si>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</si>
  <si>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</si>
  <si>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</si>
  <si>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</si>
  <si>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</si>
  <si>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</si>
  <si>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(Miles de Pesos)</t>
  </si>
  <si>
    <t>Instituto de la Función Registral del Estado de México</t>
  </si>
  <si>
    <t>Efectivo</t>
  </si>
  <si>
    <t>Bancos/Tesorer¡a</t>
  </si>
  <si>
    <t>Inversiones Temporales (Hasta 3 meses)</t>
  </si>
  <si>
    <t>Deudores Diversos por Cobrar a Corto Plazo</t>
  </si>
  <si>
    <t>Fideicomisos, Mandatos y Contratos An logos</t>
  </si>
  <si>
    <t>Edificios no Habitacionales</t>
  </si>
  <si>
    <t>Mobiliario y Equipo de Administraci¢n</t>
  </si>
  <si>
    <t>Vehiculos y Equipo de Transporte</t>
  </si>
  <si>
    <t>Equipo de Transporte</t>
  </si>
  <si>
    <t>Maquinaria, Otros Equipos y Herramientas</t>
  </si>
  <si>
    <t>Otros Activos Diferidos</t>
  </si>
  <si>
    <t>Depreciaición Acumulada de Edificios Administrativos</t>
  </si>
  <si>
    <t>Mobiliario y Equipo de Administración</t>
  </si>
  <si>
    <t>"En suplencia del Titular de la Dirección de Dirección de Administración  y Finanzas de acuerdo con el oficio número 227B10000/561/2015 del Director General"</t>
  </si>
  <si>
    <t>L.C. César Alejandro Díaz Pérez</t>
  </si>
  <si>
    <t>M en D Tania Lorena Lugo Paz</t>
  </si>
  <si>
    <t>Directora General del IFREM</t>
  </si>
  <si>
    <t>Del 1 de enero al 31 de agosto de 2015</t>
  </si>
  <si>
    <t>Del 1 al 31 de Diciembre de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</si>
</sst>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0.0_ ;\-#,##0.0\ "/>
    <numFmt numFmtId="167" formatCode="#,##0.0_);\(#,##0.0\)"/>
    <numFmt numFmtId="168" formatCode="_-* #,##0.0_-;\-* #,##0.0_-;_-* &quot;-&quot;??_-;_-@_-"/>
    <numFmt numFmtId="169" formatCode="_-* #,##0.0_-;\-* #,##0.0_-;_-* &quot;-&quot;?_-;_-@_-"/>
    <numFmt numFmtId="170" formatCode="#,###.00,"/>
    <numFmt numFmtId="171" formatCode="#,###.000,"/>
    <numFmt numFmtId="172" formatCode="#,###.0,"/>
    <numFmt numFmtId="173" formatCode="0.0%"/>
    <numFmt numFmtId="174" formatCode="#,##0.0"/>
    <numFmt numFmtId="175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0"/>
      <name val="Gotham Book"/>
      <family val="0"/>
    </font>
    <font>
      <b/>
      <sz val="10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8"/>
      <color indexed="9"/>
      <name val="Gotham Book"/>
      <family val="0"/>
    </font>
    <font>
      <sz val="8"/>
      <color indexed="8"/>
      <name val="Gotham Book"/>
      <family val="0"/>
    </font>
    <font>
      <sz val="9"/>
      <color indexed="8"/>
      <name val="Calibri"/>
      <family val="2"/>
    </font>
    <font>
      <sz val="11"/>
      <color indexed="10"/>
      <name val="Gotham Book"/>
      <family val="0"/>
    </font>
    <font>
      <sz val="9"/>
      <color indexed="9"/>
      <name val="Gotham Book"/>
      <family val="0"/>
    </font>
    <font>
      <b/>
      <sz val="10"/>
      <color indexed="8"/>
      <name val="Gotham Book"/>
      <family val="0"/>
    </font>
    <font>
      <b/>
      <i/>
      <sz val="10"/>
      <color indexed="8"/>
      <name val="Gotham Book"/>
      <family val="0"/>
    </font>
    <font>
      <sz val="10"/>
      <color indexed="8"/>
      <name val="Gotham Book"/>
      <family val="0"/>
    </font>
    <font>
      <sz val="8"/>
      <color indexed="10"/>
      <name val="Gotham Book"/>
      <family val="0"/>
    </font>
    <font>
      <sz val="9"/>
      <color indexed="10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  <font>
      <sz val="8"/>
      <color theme="0"/>
      <name val="Gotham Book"/>
      <family val="0"/>
    </font>
    <font>
      <sz val="8"/>
      <color theme="1"/>
      <name val="Gotham Book"/>
      <family val="0"/>
    </font>
    <font>
      <sz val="9"/>
      <color theme="1"/>
      <name val="Calibri"/>
      <family val="2"/>
    </font>
    <font>
      <sz val="11"/>
      <color rgb="FFFF0000"/>
      <name val="Gotham Book"/>
      <family val="0"/>
    </font>
    <font>
      <sz val="9"/>
      <color theme="0"/>
      <name val="Gotham Book"/>
      <family val="0"/>
    </font>
    <font>
      <b/>
      <sz val="10"/>
      <color theme="1"/>
      <name val="Gotham Book"/>
      <family val="0"/>
    </font>
    <font>
      <b/>
      <i/>
      <sz val="10"/>
      <color theme="1"/>
      <name val="Gotham Book"/>
      <family val="0"/>
    </font>
    <font>
      <sz val="10"/>
      <color theme="1"/>
      <name val="Gotham Book"/>
      <family val="0"/>
    </font>
    <font>
      <sz val="8"/>
      <color rgb="FFFF0000"/>
      <name val="Gotham Book"/>
      <family val="0"/>
    </font>
    <font>
      <sz val="9"/>
      <color rgb="FFFF0000"/>
      <name val="Gotham Book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top"/>
    </xf>
    <xf numFmtId="0" fontId="55" fillId="33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8" fillId="33" borderId="10" xfId="0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9" fillId="33" borderId="10" xfId="0" applyFont="1" applyFill="1" applyBorder="1" applyAlignment="1">
      <alignment vertical="top"/>
    </xf>
    <xf numFmtId="0" fontId="55" fillId="33" borderId="10" xfId="0" applyFont="1" applyFill="1" applyBorder="1" applyAlignment="1">
      <alignment vertical="top"/>
    </xf>
    <xf numFmtId="0" fontId="55" fillId="33" borderId="0" xfId="0" applyFont="1" applyFill="1" applyBorder="1" applyAlignment="1">
      <alignment horizontal="left" vertical="top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left"/>
    </xf>
    <xf numFmtId="0" fontId="5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horizontal="center"/>
    </xf>
    <xf numFmtId="0" fontId="58" fillId="0" borderId="11" xfId="53" applyFont="1" applyFill="1" applyBorder="1" applyAlignment="1">
      <alignment horizontal="center" vertical="center" wrapText="1"/>
      <protection/>
    </xf>
    <xf numFmtId="0" fontId="58" fillId="0" borderId="12" xfId="53" applyFont="1" applyFill="1" applyBorder="1" applyAlignment="1">
      <alignment horizontal="center" vertical="center" wrapText="1"/>
      <protection/>
    </xf>
    <xf numFmtId="165" fontId="58" fillId="33" borderId="0" xfId="0" applyNumberFormat="1" applyFont="1" applyFill="1" applyBorder="1" applyAlignment="1">
      <alignment vertical="top"/>
    </xf>
    <xf numFmtId="165" fontId="58" fillId="33" borderId="13" xfId="0" applyNumberFormat="1" applyFont="1" applyFill="1" applyBorder="1" applyAlignment="1">
      <alignment vertical="top"/>
    </xf>
    <xf numFmtId="165" fontId="58" fillId="33" borderId="0" xfId="48" applyNumberFormat="1" applyFont="1" applyFill="1" applyBorder="1" applyAlignment="1">
      <alignment vertical="top"/>
    </xf>
    <xf numFmtId="165" fontId="59" fillId="33" borderId="13" xfId="0" applyNumberFormat="1" applyFont="1" applyFill="1" applyBorder="1" applyAlignment="1">
      <alignment vertical="top"/>
    </xf>
    <xf numFmtId="165" fontId="55" fillId="33" borderId="0" xfId="0" applyNumberFormat="1" applyFont="1" applyFill="1" applyBorder="1" applyAlignment="1">
      <alignment vertical="top"/>
    </xf>
    <xf numFmtId="165" fontId="55" fillId="33" borderId="13" xfId="0" applyNumberFormat="1" applyFont="1" applyFill="1" applyBorder="1" applyAlignment="1">
      <alignment vertical="top"/>
    </xf>
    <xf numFmtId="165" fontId="4" fillId="33" borderId="0" xfId="48" applyNumberFormat="1" applyFont="1" applyFill="1" applyBorder="1" applyAlignment="1" applyProtection="1">
      <alignment vertical="top"/>
      <protection locked="0"/>
    </xf>
    <xf numFmtId="165" fontId="4" fillId="33" borderId="0" xfId="48" applyNumberFormat="1" applyFont="1" applyFill="1" applyBorder="1" applyAlignment="1">
      <alignment vertical="top"/>
    </xf>
    <xf numFmtId="165" fontId="55" fillId="33" borderId="0" xfId="48" applyNumberFormat="1" applyFont="1" applyFill="1" applyBorder="1" applyAlignment="1">
      <alignment vertical="top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34" borderId="0" xfId="0" applyFont="1" applyFill="1" applyAlignment="1">
      <alignment/>
    </xf>
    <xf numFmtId="4" fontId="63" fillId="34" borderId="0" xfId="0" applyNumberFormat="1" applyFont="1" applyFill="1" applyBorder="1" applyAlignment="1">
      <alignment/>
    </xf>
    <xf numFmtId="4" fontId="63" fillId="34" borderId="13" xfId="0" applyNumberFormat="1" applyFont="1" applyFill="1" applyBorder="1" applyAlignment="1">
      <alignment/>
    </xf>
    <xf numFmtId="4" fontId="63" fillId="9" borderId="0" xfId="0" applyNumberFormat="1" applyFont="1" applyFill="1" applyBorder="1" applyAlignment="1">
      <alignment/>
    </xf>
    <xf numFmtId="4" fontId="63" fillId="9" borderId="13" xfId="0" applyNumberFormat="1" applyFont="1" applyFill="1" applyBorder="1" applyAlignment="1">
      <alignment/>
    </xf>
    <xf numFmtId="4" fontId="56" fillId="0" borderId="0" xfId="0" applyNumberFormat="1" applyFont="1" applyAlignment="1">
      <alignment/>
    </xf>
    <xf numFmtId="0" fontId="55" fillId="33" borderId="0" xfId="0" applyFont="1" applyFill="1" applyBorder="1" applyAlignment="1">
      <alignment horizontal="right"/>
    </xf>
    <xf numFmtId="4" fontId="56" fillId="34" borderId="0" xfId="0" applyNumberFormat="1" applyFont="1" applyFill="1" applyAlignment="1">
      <alignment/>
    </xf>
    <xf numFmtId="4" fontId="64" fillId="0" borderId="0" xfId="0" applyNumberFormat="1" applyFont="1" applyAlignment="1">
      <alignment/>
    </xf>
    <xf numFmtId="43" fontId="4" fillId="33" borderId="0" xfId="0" applyNumberFormat="1" applyFont="1" applyFill="1" applyBorder="1" applyAlignment="1">
      <alignment vertical="top" wrapText="1"/>
    </xf>
    <xf numFmtId="43" fontId="65" fillId="33" borderId="0" xfId="48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 vertical="center"/>
    </xf>
    <xf numFmtId="43" fontId="65" fillId="33" borderId="0" xfId="0" applyNumberFormat="1" applyFont="1" applyFill="1" applyBorder="1" applyAlignment="1">
      <alignment horizontal="center"/>
    </xf>
    <xf numFmtId="0" fontId="66" fillId="0" borderId="11" xfId="53" applyFont="1" applyFill="1" applyBorder="1" applyAlignment="1">
      <alignment horizontal="center" vertical="center" wrapText="1"/>
      <protection/>
    </xf>
    <xf numFmtId="0" fontId="66" fillId="0" borderId="12" xfId="53" applyFont="1" applyFill="1" applyBorder="1" applyAlignment="1">
      <alignment horizontal="center" vertical="center" wrapText="1"/>
      <protection/>
    </xf>
    <xf numFmtId="0" fontId="66" fillId="33" borderId="10" xfId="0" applyFont="1" applyFill="1" applyBorder="1" applyAlignment="1">
      <alignment vertical="top"/>
    </xf>
    <xf numFmtId="165" fontId="66" fillId="33" borderId="0" xfId="0" applyNumberFormat="1" applyFont="1" applyFill="1" applyBorder="1" applyAlignment="1">
      <alignment vertical="top"/>
    </xf>
    <xf numFmtId="165" fontId="66" fillId="33" borderId="13" xfId="0" applyNumberFormat="1" applyFont="1" applyFill="1" applyBorder="1" applyAlignment="1">
      <alignment vertical="top"/>
    </xf>
    <xf numFmtId="0" fontId="66" fillId="33" borderId="0" xfId="0" applyFont="1" applyFill="1" applyBorder="1" applyAlignment="1">
      <alignment vertical="top"/>
    </xf>
    <xf numFmtId="0" fontId="67" fillId="33" borderId="10" xfId="0" applyFont="1" applyFill="1" applyBorder="1" applyAlignment="1">
      <alignment vertical="top"/>
    </xf>
    <xf numFmtId="165" fontId="66" fillId="33" borderId="0" xfId="48" applyNumberFormat="1" applyFont="1" applyFill="1" applyBorder="1" applyAlignment="1">
      <alignment vertical="top"/>
    </xf>
    <xf numFmtId="165" fontId="67" fillId="33" borderId="13" xfId="0" applyNumberFormat="1" applyFont="1" applyFill="1" applyBorder="1" applyAlignment="1">
      <alignment vertical="top"/>
    </xf>
    <xf numFmtId="0" fontId="68" fillId="33" borderId="10" xfId="0" applyFont="1" applyFill="1" applyBorder="1" applyAlignment="1">
      <alignment vertical="top"/>
    </xf>
    <xf numFmtId="0" fontId="68" fillId="33" borderId="0" xfId="0" applyFont="1" applyFill="1" applyBorder="1" applyAlignment="1">
      <alignment vertical="top"/>
    </xf>
    <xf numFmtId="165" fontId="68" fillId="33" borderId="0" xfId="0" applyNumberFormat="1" applyFont="1" applyFill="1" applyBorder="1" applyAlignment="1">
      <alignment vertical="top"/>
    </xf>
    <xf numFmtId="165" fontId="68" fillId="33" borderId="13" xfId="0" applyNumberFormat="1" applyFont="1" applyFill="1" applyBorder="1" applyAlignment="1">
      <alignment vertical="top"/>
    </xf>
    <xf numFmtId="165" fontId="5" fillId="33" borderId="0" xfId="48" applyNumberFormat="1" applyFont="1" applyFill="1" applyBorder="1" applyAlignment="1" applyProtection="1">
      <alignment vertical="top"/>
      <protection locked="0"/>
    </xf>
    <xf numFmtId="165" fontId="5" fillId="33" borderId="0" xfId="48" applyNumberFormat="1" applyFont="1" applyFill="1" applyBorder="1" applyAlignment="1">
      <alignment vertical="top"/>
    </xf>
    <xf numFmtId="0" fontId="68" fillId="33" borderId="0" xfId="0" applyFont="1" applyFill="1" applyBorder="1" applyAlignment="1">
      <alignment horizontal="left" vertical="top"/>
    </xf>
    <xf numFmtId="165" fontId="68" fillId="33" borderId="0" xfId="48" applyNumberFormat="1" applyFont="1" applyFill="1" applyBorder="1" applyAlignment="1">
      <alignment vertical="top"/>
    </xf>
    <xf numFmtId="4" fontId="63" fillId="35" borderId="0" xfId="0" applyNumberFormat="1" applyFont="1" applyFill="1" applyBorder="1" applyAlignment="1">
      <alignment/>
    </xf>
    <xf numFmtId="4" fontId="63" fillId="35" borderId="13" xfId="0" applyNumberFormat="1" applyFont="1" applyFill="1" applyBorder="1" applyAlignment="1">
      <alignment/>
    </xf>
    <xf numFmtId="4" fontId="63" fillId="36" borderId="0" xfId="0" applyNumberFormat="1" applyFont="1" applyFill="1" applyBorder="1" applyAlignment="1">
      <alignment/>
    </xf>
    <xf numFmtId="4" fontId="63" fillId="36" borderId="13" xfId="0" applyNumberFormat="1" applyFont="1" applyFill="1" applyBorder="1" applyAlignment="1">
      <alignment/>
    </xf>
    <xf numFmtId="4" fontId="63" fillId="37" borderId="0" xfId="0" applyNumberFormat="1" applyFont="1" applyFill="1" applyBorder="1" applyAlignment="1">
      <alignment/>
    </xf>
    <xf numFmtId="4" fontId="63" fillId="37" borderId="13" xfId="0" applyNumberFormat="1" applyFont="1" applyFill="1" applyBorder="1" applyAlignment="1">
      <alignment/>
    </xf>
    <xf numFmtId="4" fontId="63" fillId="38" borderId="0" xfId="0" applyNumberFormat="1" applyFont="1" applyFill="1" applyBorder="1" applyAlignment="1">
      <alignment/>
    </xf>
    <xf numFmtId="4" fontId="63" fillId="38" borderId="13" xfId="0" applyNumberFormat="1" applyFont="1" applyFill="1" applyBorder="1" applyAlignment="1">
      <alignment/>
    </xf>
    <xf numFmtId="0" fontId="64" fillId="0" borderId="0" xfId="0" applyFont="1" applyAlignment="1">
      <alignment/>
    </xf>
    <xf numFmtId="172" fontId="69" fillId="0" borderId="0" xfId="48" applyNumberFormat="1" applyFont="1" applyAlignment="1">
      <alignment/>
    </xf>
    <xf numFmtId="172" fontId="69" fillId="33" borderId="0" xfId="48" applyNumberFormat="1" applyFont="1" applyFill="1" applyAlignment="1">
      <alignment/>
    </xf>
    <xf numFmtId="0" fontId="70" fillId="33" borderId="0" xfId="0" applyFont="1" applyFill="1" applyAlignment="1">
      <alignment/>
    </xf>
    <xf numFmtId="0" fontId="60" fillId="0" borderId="0" xfId="0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3" fontId="62" fillId="0" borderId="0" xfId="48" applyFont="1" applyFill="1" applyBorder="1" applyAlignment="1">
      <alignment/>
    </xf>
    <xf numFmtId="4" fontId="62" fillId="0" borderId="0" xfId="0" applyNumberFormat="1" applyFont="1" applyAlignment="1">
      <alignment/>
    </xf>
    <xf numFmtId="4" fontId="63" fillId="39" borderId="14" xfId="0" applyNumberFormat="1" applyFont="1" applyFill="1" applyBorder="1" applyAlignment="1">
      <alignment/>
    </xf>
    <xf numFmtId="4" fontId="63" fillId="39" borderId="0" xfId="0" applyNumberFormat="1" applyFont="1" applyFill="1" applyBorder="1" applyAlignment="1">
      <alignment/>
    </xf>
    <xf numFmtId="0" fontId="56" fillId="40" borderId="0" xfId="0" applyFont="1" applyFill="1" applyAlignment="1">
      <alignment/>
    </xf>
    <xf numFmtId="4" fontId="56" fillId="40" borderId="0" xfId="0" applyNumberFormat="1" applyFont="1" applyFill="1" applyAlignment="1">
      <alignment/>
    </xf>
    <xf numFmtId="0" fontId="56" fillId="41" borderId="0" xfId="0" applyFont="1" applyFill="1" applyAlignment="1">
      <alignment/>
    </xf>
    <xf numFmtId="4" fontId="56" fillId="41" borderId="0" xfId="0" applyNumberFormat="1" applyFont="1" applyFill="1" applyAlignment="1">
      <alignment/>
    </xf>
    <xf numFmtId="0" fontId="56" fillId="42" borderId="0" xfId="0" applyFont="1" applyFill="1" applyAlignment="1">
      <alignment/>
    </xf>
    <xf numFmtId="4" fontId="56" fillId="42" borderId="0" xfId="0" applyNumberFormat="1" applyFont="1" applyFill="1" applyAlignment="1">
      <alignment/>
    </xf>
    <xf numFmtId="0" fontId="63" fillId="41" borderId="0" xfId="0" applyFont="1" applyFill="1" applyAlignment="1">
      <alignment/>
    </xf>
    <xf numFmtId="43" fontId="63" fillId="41" borderId="0" xfId="48" applyFont="1" applyFill="1" applyAlignment="1">
      <alignment/>
    </xf>
    <xf numFmtId="0" fontId="63" fillId="34" borderId="0" xfId="0" applyFont="1" applyFill="1" applyAlignment="1">
      <alignment/>
    </xf>
    <xf numFmtId="43" fontId="63" fillId="34" borderId="0" xfId="48" applyFont="1" applyFill="1" applyAlignment="1">
      <alignment/>
    </xf>
    <xf numFmtId="0" fontId="63" fillId="40" borderId="0" xfId="0" applyFont="1" applyFill="1" applyAlignment="1">
      <alignment/>
    </xf>
    <xf numFmtId="43" fontId="63" fillId="40" borderId="0" xfId="48" applyFont="1" applyFill="1" applyAlignment="1">
      <alignment/>
    </xf>
    <xf numFmtId="0" fontId="63" fillId="10" borderId="0" xfId="0" applyFont="1" applyFill="1" applyAlignment="1">
      <alignment/>
    </xf>
    <xf numFmtId="43" fontId="63" fillId="10" borderId="0" xfId="48" applyFont="1" applyFill="1" applyAlignment="1">
      <alignment/>
    </xf>
    <xf numFmtId="0" fontId="56" fillId="10" borderId="0" xfId="0" applyFont="1" applyFill="1" applyAlignment="1">
      <alignment/>
    </xf>
    <xf numFmtId="4" fontId="56" fillId="10" borderId="0" xfId="0" applyNumberFormat="1" applyFont="1" applyFill="1" applyAlignment="1">
      <alignment/>
    </xf>
    <xf numFmtId="0" fontId="63" fillId="42" borderId="0" xfId="0" applyFont="1" applyFill="1" applyAlignment="1">
      <alignment/>
    </xf>
    <xf numFmtId="43" fontId="63" fillId="42" borderId="0" xfId="48" applyFont="1" applyFill="1" applyAlignment="1">
      <alignment/>
    </xf>
    <xf numFmtId="0" fontId="58" fillId="0" borderId="15" xfId="53" applyFont="1" applyFill="1" applyBorder="1" applyAlignment="1">
      <alignment horizontal="center" vertical="center" wrapText="1"/>
      <protection/>
    </xf>
    <xf numFmtId="0" fontId="58" fillId="0" borderId="16" xfId="53" applyFont="1" applyFill="1" applyBorder="1" applyAlignment="1">
      <alignment horizontal="center" vertical="center" wrapText="1"/>
      <protection/>
    </xf>
    <xf numFmtId="0" fontId="58" fillId="0" borderId="17" xfId="53" applyFont="1" applyFill="1" applyBorder="1" applyAlignment="1">
      <alignment horizontal="center" vertical="center" wrapText="1"/>
      <protection/>
    </xf>
    <xf numFmtId="0" fontId="58" fillId="0" borderId="18" xfId="53" applyFont="1" applyFill="1" applyBorder="1" applyAlignment="1">
      <alignment horizontal="center" vertical="center" wrapText="1"/>
      <protection/>
    </xf>
    <xf numFmtId="0" fontId="5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3" xfId="15" applyNumberFormat="1" applyFont="1" applyFill="1" applyBorder="1" applyAlignment="1">
      <alignment horizontal="center" vertical="center"/>
      <protection/>
    </xf>
    <xf numFmtId="0" fontId="55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3" xfId="15" applyNumberFormat="1" applyFont="1" applyFill="1" applyBorder="1" applyAlignment="1">
      <alignment horizontal="center" vertical="top"/>
      <protection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top"/>
    </xf>
    <xf numFmtId="0" fontId="58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 applyProtection="1">
      <alignment horizontal="center" vertical="top"/>
      <protection locked="0"/>
    </xf>
    <xf numFmtId="0" fontId="55" fillId="33" borderId="2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5" fillId="33" borderId="22" xfId="0" applyFont="1" applyFill="1" applyBorder="1" applyAlignment="1">
      <alignment horizontal="center" vertical="top"/>
    </xf>
    <xf numFmtId="0" fontId="55" fillId="33" borderId="21" xfId="0" applyFont="1" applyFill="1" applyBorder="1" applyAlignment="1">
      <alignment horizontal="center" vertical="top"/>
    </xf>
    <xf numFmtId="0" fontId="55" fillId="33" borderId="23" xfId="0" applyFont="1" applyFill="1" applyBorder="1" applyAlignment="1">
      <alignment horizontal="center" vertical="top"/>
    </xf>
    <xf numFmtId="0" fontId="68" fillId="33" borderId="0" xfId="0" applyFont="1" applyFill="1" applyBorder="1" applyAlignment="1">
      <alignment horizontal="left" vertical="top"/>
    </xf>
    <xf numFmtId="0" fontId="6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6" fillId="33" borderId="10" xfId="15" applyNumberFormat="1" applyFont="1" applyFill="1" applyBorder="1" applyAlignment="1">
      <alignment horizontal="center" vertical="center"/>
      <protection/>
    </xf>
    <xf numFmtId="0" fontId="6" fillId="33" borderId="0" xfId="15" applyNumberFormat="1" applyFont="1" applyFill="1" applyBorder="1" applyAlignment="1">
      <alignment horizontal="center" vertical="center"/>
      <protection/>
    </xf>
    <xf numFmtId="0" fontId="6" fillId="33" borderId="13" xfId="15" applyNumberFormat="1" applyFont="1" applyFill="1" applyBorder="1" applyAlignment="1">
      <alignment horizontal="center" vertical="center"/>
      <protection/>
    </xf>
    <xf numFmtId="0" fontId="6" fillId="33" borderId="10" xfId="15" applyNumberFormat="1" applyFont="1" applyFill="1" applyBorder="1" applyAlignment="1">
      <alignment horizontal="center" vertical="top"/>
      <protection/>
    </xf>
    <xf numFmtId="0" fontId="6" fillId="33" borderId="0" xfId="15" applyNumberFormat="1" applyFont="1" applyFill="1" applyBorder="1" applyAlignment="1">
      <alignment horizontal="center" vertical="top"/>
      <protection/>
    </xf>
    <xf numFmtId="0" fontId="6" fillId="33" borderId="13" xfId="15" applyNumberFormat="1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horizontal="center"/>
    </xf>
    <xf numFmtId="0" fontId="66" fillId="0" borderId="15" xfId="53" applyFont="1" applyFill="1" applyBorder="1" applyAlignment="1">
      <alignment horizontal="center" vertical="center" wrapText="1"/>
      <protection/>
    </xf>
    <xf numFmtId="0" fontId="66" fillId="0" borderId="16" xfId="53" applyFont="1" applyFill="1" applyBorder="1" applyAlignment="1">
      <alignment horizontal="center" vertical="center" wrapText="1"/>
      <protection/>
    </xf>
    <xf numFmtId="0" fontId="66" fillId="0" borderId="17" xfId="53" applyFont="1" applyFill="1" applyBorder="1" applyAlignment="1">
      <alignment horizontal="center" vertical="center" wrapText="1"/>
      <protection/>
    </xf>
    <xf numFmtId="0" fontId="66" fillId="0" borderId="18" xfId="53" applyFont="1" applyFill="1" applyBorder="1" applyAlignment="1">
      <alignment horizontal="center" vertical="center" wrapText="1"/>
      <protection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42</xdr:row>
      <xdr:rowOff>47625</xdr:rowOff>
    </xdr:from>
    <xdr:to>
      <xdr:col>3</xdr:col>
      <xdr:colOff>1457325</xdr:colOff>
      <xdr:row>44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14350" y="7239000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9</xdr:col>
      <xdr:colOff>0</xdr:colOff>
      <xdr:row>49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029200" y="7191375"/>
          <a:ext cx="56007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y Finanzas </a:t>
          </a:r>
        </a:p>
      </xdr:txBody>
    </xdr:sp>
    <xdr:clientData/>
  </xdr:twoCellAnchor>
  <xdr:twoCellAnchor>
    <xdr:from>
      <xdr:col>1</xdr:col>
      <xdr:colOff>180975</xdr:colOff>
      <xdr:row>2</xdr:row>
      <xdr:rowOff>38100</xdr:rowOff>
    </xdr:from>
    <xdr:to>
      <xdr:col>2</xdr:col>
      <xdr:colOff>952500</xdr:colOff>
      <xdr:row>6</xdr:row>
      <xdr:rowOff>47625</xdr:rowOff>
    </xdr:to>
    <xdr:pic>
      <xdr:nvPicPr>
        <xdr:cNvPr id="3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1009650</xdr:colOff>
      <xdr:row>2</xdr:row>
      <xdr:rowOff>66675</xdr:rowOff>
    </xdr:from>
    <xdr:to>
      <xdr:col>8</xdr:col>
      <xdr:colOff>1285875</xdr:colOff>
      <xdr:row>5</xdr:row>
      <xdr:rowOff>171450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285750"/>
          <a:ext cx="1676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5</xdr:col>
      <xdr:colOff>1143000</xdr:colOff>
      <xdr:row>52</xdr:row>
      <xdr:rowOff>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3629025" y="7915275"/>
          <a:ext cx="25431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 Hernández</a:t>
          </a:r>
          <a:r>
            <a:rPr lang="en-US" cap="none" sz="1000" b="1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 de Finanzas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1409700</xdr:colOff>
      <xdr:row>47</xdr:row>
      <xdr:rowOff>19050</xdr:rowOff>
    </xdr:from>
    <xdr:to>
      <xdr:col>5</xdr:col>
      <xdr:colOff>1114425</xdr:colOff>
      <xdr:row>51</xdr:row>
      <xdr:rowOff>85725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200400" y="7934325"/>
          <a:ext cx="29432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1257300</xdr:colOff>
      <xdr:row>6</xdr:row>
      <xdr:rowOff>114300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257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1</xdr:row>
      <xdr:rowOff>47625</xdr:rowOff>
    </xdr:from>
    <xdr:to>
      <xdr:col>8</xdr:col>
      <xdr:colOff>1314450</xdr:colOff>
      <xdr:row>5</xdr:row>
      <xdr:rowOff>171450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52400"/>
          <a:ext cx="1905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8"/>
  <sheetViews>
    <sheetView showGridLines="0" tabSelected="1" zoomScalePageLayoutView="0" workbookViewId="0" topLeftCell="A7">
      <selection activeCell="G33" sqref="G33"/>
    </sheetView>
  </sheetViews>
  <sheetFormatPr defaultColWidth="0" defaultRowHeight="15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0.99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118"/>
      <c r="E1" s="118"/>
      <c r="F1" s="118"/>
      <c r="G1" s="113"/>
      <c r="H1" s="113"/>
      <c r="I1" s="113"/>
      <c r="J1" s="3"/>
      <c r="K1" s="113"/>
      <c r="L1" s="113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114" t="s">
        <v>31</v>
      </c>
      <c r="E3" s="114"/>
      <c r="F3" s="114"/>
      <c r="G3" s="114"/>
      <c r="H3" s="114"/>
      <c r="I3" s="5"/>
      <c r="J3" s="5"/>
      <c r="K3" s="6"/>
      <c r="L3" s="6"/>
      <c r="M3" s="1"/>
      <c r="N3" s="1"/>
    </row>
    <row r="4" spans="2:14" ht="14.25">
      <c r="B4" s="1"/>
      <c r="C4" s="5"/>
      <c r="D4" s="114" t="s">
        <v>0</v>
      </c>
      <c r="E4" s="114"/>
      <c r="F4" s="114"/>
      <c r="G4" s="114"/>
      <c r="H4" s="114"/>
      <c r="I4" s="5"/>
      <c r="J4" s="5"/>
      <c r="K4" s="6"/>
      <c r="L4" s="6"/>
      <c r="M4" s="1"/>
      <c r="N4" s="1"/>
    </row>
    <row r="5" spans="2:14" ht="14.25">
      <c r="B5" s="1"/>
      <c r="C5" s="5"/>
      <c r="D5" s="114" t="s">
        <v>50</v>
      </c>
      <c r="E5" s="114"/>
      <c r="F5" s="114"/>
      <c r="G5" s="114"/>
      <c r="H5" s="114"/>
      <c r="I5" s="5"/>
      <c r="J5" s="5"/>
      <c r="K5" s="6"/>
      <c r="L5" s="6"/>
      <c r="M5" s="1"/>
      <c r="N5" s="1"/>
    </row>
    <row r="6" spans="2:14" ht="14.25">
      <c r="B6" s="1"/>
      <c r="C6" s="5"/>
      <c r="D6" s="114" t="s">
        <v>30</v>
      </c>
      <c r="E6" s="114"/>
      <c r="F6" s="114"/>
      <c r="G6" s="114"/>
      <c r="H6" s="114"/>
      <c r="I6" s="5"/>
      <c r="J6" s="5"/>
      <c r="K6" s="6"/>
      <c r="L6" s="6"/>
      <c r="M6" s="1"/>
      <c r="N6" s="1"/>
    </row>
    <row r="7" spans="2:14" ht="9.75" customHeight="1">
      <c r="B7" s="115"/>
      <c r="C7" s="115"/>
      <c r="D7" s="115"/>
      <c r="E7" s="115"/>
      <c r="F7" s="115"/>
      <c r="G7" s="115"/>
      <c r="H7" s="115"/>
      <c r="I7" s="115"/>
      <c r="J7" s="115"/>
      <c r="K7" s="1"/>
      <c r="L7" s="1"/>
      <c r="M7" s="1"/>
      <c r="N7" s="1"/>
    </row>
    <row r="8" spans="2:14" ht="8.25" customHeight="1" thickBot="1">
      <c r="B8" s="115"/>
      <c r="C8" s="115"/>
      <c r="D8" s="115"/>
      <c r="E8" s="115"/>
      <c r="F8" s="115"/>
      <c r="G8" s="115"/>
      <c r="H8" s="115"/>
      <c r="I8" s="115"/>
      <c r="J8" s="115"/>
      <c r="K8" s="1"/>
      <c r="L8" s="1"/>
      <c r="M8" s="1"/>
      <c r="N8" s="1"/>
    </row>
    <row r="9" spans="2:14" ht="14.25" customHeight="1">
      <c r="B9" s="24"/>
      <c r="C9" s="109" t="s">
        <v>1</v>
      </c>
      <c r="D9" s="110"/>
      <c r="E9" s="122" t="s">
        <v>2</v>
      </c>
      <c r="F9" s="122" t="s">
        <v>3</v>
      </c>
      <c r="G9" s="122" t="s">
        <v>4</v>
      </c>
      <c r="H9" s="122" t="s">
        <v>5</v>
      </c>
      <c r="I9" s="124" t="s">
        <v>6</v>
      </c>
      <c r="J9" s="125"/>
      <c r="K9" s="7"/>
      <c r="L9" s="7"/>
      <c r="M9" s="7"/>
      <c r="N9" s="7"/>
    </row>
    <row r="10" spans="2:14" ht="15.75" customHeight="1" thickBot="1">
      <c r="B10" s="25"/>
      <c r="C10" s="111"/>
      <c r="D10" s="112"/>
      <c r="E10" s="123"/>
      <c r="F10" s="123"/>
      <c r="G10" s="123">
        <v>3</v>
      </c>
      <c r="H10" s="123" t="s">
        <v>7</v>
      </c>
      <c r="I10" s="126"/>
      <c r="J10" s="127"/>
      <c r="K10" s="7"/>
      <c r="L10" s="7"/>
      <c r="M10" s="7"/>
      <c r="N10" s="7"/>
    </row>
    <row r="11" spans="2:14" ht="6" customHeight="1">
      <c r="B11" s="116"/>
      <c r="C11" s="115"/>
      <c r="D11" s="115"/>
      <c r="E11" s="115"/>
      <c r="F11" s="115"/>
      <c r="G11" s="115"/>
      <c r="H11" s="115"/>
      <c r="I11" s="115"/>
      <c r="J11" s="117"/>
      <c r="K11" s="1"/>
      <c r="L11" s="1"/>
      <c r="M11" s="1"/>
      <c r="N11" s="1"/>
    </row>
    <row r="12" spans="2:14" ht="10.5" customHeight="1">
      <c r="B12" s="119"/>
      <c r="C12" s="120"/>
      <c r="D12" s="120"/>
      <c r="E12" s="120"/>
      <c r="F12" s="120"/>
      <c r="G12" s="120"/>
      <c r="H12" s="120"/>
      <c r="I12" s="120"/>
      <c r="J12" s="121"/>
      <c r="K12" s="6"/>
      <c r="L12" s="6"/>
      <c r="M12" s="1"/>
      <c r="N12" s="1"/>
    </row>
    <row r="13" spans="2:14" ht="14.25">
      <c r="B13" s="8"/>
      <c r="C13" s="129" t="s">
        <v>8</v>
      </c>
      <c r="D13" s="129"/>
      <c r="E13" s="26"/>
      <c r="F13" s="26"/>
      <c r="G13" s="26"/>
      <c r="H13" s="26"/>
      <c r="I13" s="26"/>
      <c r="J13" s="27"/>
      <c r="K13" s="6"/>
      <c r="L13" s="6"/>
      <c r="M13" s="1"/>
      <c r="N13" s="1"/>
    </row>
    <row r="14" spans="2:14" ht="14.25">
      <c r="B14" s="8"/>
      <c r="C14" s="9"/>
      <c r="D14" s="9"/>
      <c r="E14" s="26"/>
      <c r="F14" s="26"/>
      <c r="G14" s="26"/>
      <c r="H14" s="26"/>
      <c r="I14" s="26"/>
      <c r="J14" s="27"/>
      <c r="K14" s="6"/>
      <c r="L14" s="6"/>
      <c r="M14" s="1"/>
      <c r="N14" s="1"/>
    </row>
    <row r="15" spans="2:14" ht="14.25">
      <c r="B15" s="10"/>
      <c r="C15" s="130" t="s">
        <v>9</v>
      </c>
      <c r="D15" s="130"/>
      <c r="E15" s="28">
        <f>E17+E18</f>
        <v>133554.1</v>
      </c>
      <c r="F15" s="28">
        <f>SUM(F17:F23)</f>
        <v>4473765.2</v>
      </c>
      <c r="G15" s="28">
        <f>SUM(G17:G23)</f>
        <v>4479712.1</v>
      </c>
      <c r="H15" s="28">
        <f>SUM(H17:H23)</f>
        <v>127607.3</v>
      </c>
      <c r="I15" s="28">
        <f>SUM(I17:I23)</f>
        <v>-5946.800000000006</v>
      </c>
      <c r="J15" s="29"/>
      <c r="K15" s="6"/>
      <c r="L15" s="6"/>
      <c r="M15" s="1"/>
      <c r="N15" s="1"/>
    </row>
    <row r="16" spans="2:15" ht="14.25">
      <c r="B16" s="11"/>
      <c r="C16" s="2"/>
      <c r="D16" s="2"/>
      <c r="E16" s="30"/>
      <c r="F16" s="30"/>
      <c r="G16" s="30"/>
      <c r="H16" s="30"/>
      <c r="I16" s="30"/>
      <c r="J16" s="31"/>
      <c r="K16" s="6"/>
      <c r="L16" s="6"/>
      <c r="M16" s="1"/>
      <c r="N16" s="1"/>
      <c r="O16" s="1"/>
    </row>
    <row r="17" spans="2:15" ht="14.25">
      <c r="B17" s="11"/>
      <c r="C17" s="128" t="s">
        <v>10</v>
      </c>
      <c r="D17" s="128"/>
      <c r="E17" s="32">
        <v>132282.6</v>
      </c>
      <c r="F17" s="32">
        <v>4395544.9</v>
      </c>
      <c r="G17" s="32">
        <v>4402492</v>
      </c>
      <c r="H17" s="33">
        <v>125335.5</v>
      </c>
      <c r="I17" s="33">
        <f>H17-E17</f>
        <v>-6947.100000000006</v>
      </c>
      <c r="J17" s="31"/>
      <c r="K17" s="6"/>
      <c r="L17" s="6"/>
      <c r="M17" s="1"/>
      <c r="N17" s="1"/>
      <c r="O17" s="1"/>
    </row>
    <row r="18" spans="2:15" ht="14.25">
      <c r="B18" s="11"/>
      <c r="C18" s="128" t="s">
        <v>11</v>
      </c>
      <c r="D18" s="128"/>
      <c r="E18" s="32">
        <v>1271.5</v>
      </c>
      <c r="F18" s="32">
        <v>78220.3</v>
      </c>
      <c r="G18" s="32">
        <v>77220.1</v>
      </c>
      <c r="H18" s="33">
        <v>2271.8</v>
      </c>
      <c r="I18" s="33">
        <f aca="true" t="shared" si="0" ref="I18:I23">H18-E18</f>
        <v>1000.3000000000002</v>
      </c>
      <c r="J18" s="31"/>
      <c r="K18" s="6"/>
      <c r="L18" s="6"/>
      <c r="M18" s="1"/>
      <c r="N18" s="1"/>
      <c r="O18" s="1"/>
    </row>
    <row r="19" spans="2:15" ht="14.25">
      <c r="B19" s="11"/>
      <c r="C19" s="128" t="s">
        <v>12</v>
      </c>
      <c r="D19" s="128"/>
      <c r="E19" s="32">
        <v>0</v>
      </c>
      <c r="F19" s="32">
        <v>0</v>
      </c>
      <c r="G19" s="32">
        <v>0</v>
      </c>
      <c r="H19" s="33">
        <f>E19+F19-G19</f>
        <v>0</v>
      </c>
      <c r="I19" s="33">
        <f t="shared" si="0"/>
        <v>0</v>
      </c>
      <c r="J19" s="31"/>
      <c r="K19" s="6"/>
      <c r="L19" s="6"/>
      <c r="M19" s="1"/>
      <c r="N19" s="1"/>
      <c r="O19" s="1"/>
    </row>
    <row r="20" spans="2:15" ht="14.25">
      <c r="B20" s="11"/>
      <c r="C20" s="128" t="s">
        <v>13</v>
      </c>
      <c r="D20" s="128"/>
      <c r="E20" s="32">
        <v>0</v>
      </c>
      <c r="F20" s="32">
        <v>0</v>
      </c>
      <c r="G20" s="32">
        <v>0</v>
      </c>
      <c r="H20" s="33">
        <f>E20+F20-G20</f>
        <v>0</v>
      </c>
      <c r="I20" s="33">
        <f t="shared" si="0"/>
        <v>0</v>
      </c>
      <c r="J20" s="31"/>
      <c r="K20" s="6"/>
      <c r="L20" s="6"/>
      <c r="M20" s="1"/>
      <c r="N20" s="1"/>
      <c r="O20" s="1" t="s">
        <v>14</v>
      </c>
    </row>
    <row r="21" spans="2:15" ht="14.25">
      <c r="B21" s="11"/>
      <c r="C21" s="128" t="s">
        <v>15</v>
      </c>
      <c r="D21" s="128"/>
      <c r="E21" s="32">
        <v>0</v>
      </c>
      <c r="F21" s="32">
        <v>0</v>
      </c>
      <c r="G21" s="32">
        <v>0</v>
      </c>
      <c r="H21" s="33">
        <f>E21+F21-G21</f>
        <v>0</v>
      </c>
      <c r="I21" s="33">
        <f t="shared" si="0"/>
        <v>0</v>
      </c>
      <c r="J21" s="31"/>
      <c r="K21" s="6"/>
      <c r="L21" s="6"/>
      <c r="M21" s="1"/>
      <c r="N21" s="1"/>
      <c r="O21" s="1"/>
    </row>
    <row r="22" spans="2:15" ht="14.25">
      <c r="B22" s="11"/>
      <c r="C22" s="128" t="s">
        <v>16</v>
      </c>
      <c r="D22" s="128"/>
      <c r="E22" s="32">
        <v>0</v>
      </c>
      <c r="F22" s="32">
        <v>0</v>
      </c>
      <c r="G22" s="32">
        <v>0</v>
      </c>
      <c r="H22" s="33">
        <f>E22+F22-G22</f>
        <v>0</v>
      </c>
      <c r="I22" s="33">
        <f t="shared" si="0"/>
        <v>0</v>
      </c>
      <c r="J22" s="31"/>
      <c r="K22" s="6"/>
      <c r="L22" s="6"/>
      <c r="M22" s="1" t="s">
        <v>14</v>
      </c>
      <c r="N22" s="1"/>
      <c r="O22" s="1"/>
    </row>
    <row r="23" spans="2:10" ht="14.25">
      <c r="B23" s="11"/>
      <c r="C23" s="128" t="s">
        <v>17</v>
      </c>
      <c r="D23" s="128"/>
      <c r="E23" s="32">
        <v>0</v>
      </c>
      <c r="F23" s="32">
        <v>0</v>
      </c>
      <c r="G23" s="32">
        <v>0</v>
      </c>
      <c r="H23" s="33">
        <f>E23+F23-G23</f>
        <v>0</v>
      </c>
      <c r="I23" s="33">
        <f t="shared" si="0"/>
        <v>0</v>
      </c>
      <c r="J23" s="31"/>
    </row>
    <row r="24" spans="2:10" ht="14.25">
      <c r="B24" s="11"/>
      <c r="C24" s="12"/>
      <c r="D24" s="12"/>
      <c r="E24" s="34"/>
      <c r="F24" s="34"/>
      <c r="G24" s="34"/>
      <c r="H24" s="34"/>
      <c r="I24" s="34"/>
      <c r="J24" s="31"/>
    </row>
    <row r="25" spans="2:10" ht="14.25">
      <c r="B25" s="10"/>
      <c r="C25" s="130" t="s">
        <v>18</v>
      </c>
      <c r="D25" s="130"/>
      <c r="E25" s="28">
        <f>SUM(E27:E35)</f>
        <v>2518201.3</v>
      </c>
      <c r="F25" s="28">
        <f>SUM(F27:F35)</f>
        <v>351113.7</v>
      </c>
      <c r="G25" s="28">
        <f>SUM(G27:G35)</f>
        <v>229098.8</v>
      </c>
      <c r="H25" s="28">
        <f>SUM(H27:H35)</f>
        <v>2640216.1999999993</v>
      </c>
      <c r="I25" s="28">
        <f>SUM(I27:I35)</f>
        <v>122014.8999999998</v>
      </c>
      <c r="J25" s="29"/>
    </row>
    <row r="26" spans="2:10" ht="14.25">
      <c r="B26" s="11"/>
      <c r="C26" s="2"/>
      <c r="D26" s="12"/>
      <c r="E26" s="30"/>
      <c r="F26" s="30"/>
      <c r="G26" s="30"/>
      <c r="H26" s="30"/>
      <c r="I26" s="30"/>
      <c r="J26" s="31"/>
    </row>
    <row r="27" spans="2:10" ht="14.25">
      <c r="B27" s="11"/>
      <c r="C27" s="128" t="s">
        <v>19</v>
      </c>
      <c r="D27" s="128"/>
      <c r="E27" s="32">
        <v>2354190.2</v>
      </c>
      <c r="F27" s="32">
        <v>346909.3</v>
      </c>
      <c r="G27" s="32">
        <v>226397</v>
      </c>
      <c r="H27" s="33">
        <f>E27+F27-G27</f>
        <v>2474702.5</v>
      </c>
      <c r="I27" s="33">
        <f>H27-E27</f>
        <v>120512.29999999981</v>
      </c>
      <c r="J27" s="31"/>
    </row>
    <row r="28" spans="2:10" ht="14.25">
      <c r="B28" s="11"/>
      <c r="C28" s="128" t="s">
        <v>20</v>
      </c>
      <c r="D28" s="128"/>
      <c r="E28" s="32">
        <v>0</v>
      </c>
      <c r="F28" s="32">
        <v>0</v>
      </c>
      <c r="G28" s="32">
        <v>0</v>
      </c>
      <c r="H28" s="33">
        <f aca="true" t="shared" si="1" ref="H28:H35">E28+F28-G28</f>
        <v>0</v>
      </c>
      <c r="I28" s="33">
        <f aca="true" t="shared" si="2" ref="I28:I34">H28-E28</f>
        <v>0</v>
      </c>
      <c r="J28" s="31"/>
    </row>
    <row r="29" spans="2:10" ht="14.25">
      <c r="B29" s="11"/>
      <c r="C29" s="128" t="s">
        <v>21</v>
      </c>
      <c r="D29" s="128"/>
      <c r="E29" s="32">
        <v>55193.8</v>
      </c>
      <c r="F29" s="32">
        <v>0</v>
      </c>
      <c r="G29" s="32">
        <v>0</v>
      </c>
      <c r="H29" s="33">
        <f t="shared" si="1"/>
        <v>55193.8</v>
      </c>
      <c r="I29" s="33">
        <f t="shared" si="2"/>
        <v>0</v>
      </c>
      <c r="J29" s="31"/>
    </row>
    <row r="30" spans="2:10" ht="14.25">
      <c r="B30" s="11"/>
      <c r="C30" s="128" t="s">
        <v>22</v>
      </c>
      <c r="D30" s="128"/>
      <c r="E30" s="32">
        <v>192927.9</v>
      </c>
      <c r="F30" s="32">
        <v>3938.4</v>
      </c>
      <c r="G30" s="32">
        <v>1106</v>
      </c>
      <c r="H30" s="33">
        <f t="shared" si="1"/>
        <v>195760.3</v>
      </c>
      <c r="I30" s="33">
        <f t="shared" si="2"/>
        <v>2832.399999999994</v>
      </c>
      <c r="J30" s="31"/>
    </row>
    <row r="31" spans="2:10" ht="14.25">
      <c r="B31" s="11"/>
      <c r="C31" s="128" t="s">
        <v>23</v>
      </c>
      <c r="D31" s="128"/>
      <c r="E31" s="32">
        <v>0</v>
      </c>
      <c r="F31" s="32">
        <v>0</v>
      </c>
      <c r="G31" s="32">
        <v>0</v>
      </c>
      <c r="H31" s="33">
        <f t="shared" si="1"/>
        <v>0</v>
      </c>
      <c r="I31" s="33">
        <f t="shared" si="2"/>
        <v>0</v>
      </c>
      <c r="J31" s="31"/>
    </row>
    <row r="32" spans="2:10" ht="14.25">
      <c r="B32" s="11"/>
      <c r="C32" s="128" t="s">
        <v>24</v>
      </c>
      <c r="D32" s="128"/>
      <c r="E32" s="32">
        <v>-84192.4</v>
      </c>
      <c r="F32" s="32">
        <v>266</v>
      </c>
      <c r="G32" s="32">
        <v>1595.8</v>
      </c>
      <c r="H32" s="33">
        <f>E32+F32-G32</f>
        <v>-85522.2</v>
      </c>
      <c r="I32" s="33">
        <f t="shared" si="2"/>
        <v>-1329.800000000003</v>
      </c>
      <c r="J32" s="31"/>
    </row>
    <row r="33" spans="2:10" ht="14.25">
      <c r="B33" s="11"/>
      <c r="C33" s="128" t="s">
        <v>25</v>
      </c>
      <c r="D33" s="128"/>
      <c r="E33" s="32">
        <v>81.8</v>
      </c>
      <c r="F33" s="32">
        <v>0</v>
      </c>
      <c r="G33" s="32">
        <v>0</v>
      </c>
      <c r="H33" s="33">
        <f t="shared" si="1"/>
        <v>81.8</v>
      </c>
      <c r="I33" s="33">
        <f t="shared" si="2"/>
        <v>0</v>
      </c>
      <c r="J33" s="31"/>
    </row>
    <row r="34" spans="2:10" ht="14.25">
      <c r="B34" s="11"/>
      <c r="C34" s="128" t="s">
        <v>26</v>
      </c>
      <c r="D34" s="128"/>
      <c r="E34" s="32">
        <v>0</v>
      </c>
      <c r="F34" s="32">
        <v>0</v>
      </c>
      <c r="G34" s="32">
        <v>0</v>
      </c>
      <c r="H34" s="33">
        <f t="shared" si="1"/>
        <v>0</v>
      </c>
      <c r="I34" s="33">
        <f t="shared" si="2"/>
        <v>0</v>
      </c>
      <c r="J34" s="31"/>
    </row>
    <row r="35" spans="2:10" ht="14.25">
      <c r="B35" s="11"/>
      <c r="C35" s="128" t="s">
        <v>27</v>
      </c>
      <c r="D35" s="128"/>
      <c r="E35" s="32">
        <v>0</v>
      </c>
      <c r="F35" s="32">
        <v>0</v>
      </c>
      <c r="G35" s="32">
        <v>0</v>
      </c>
      <c r="H35" s="33">
        <f t="shared" si="1"/>
        <v>0</v>
      </c>
      <c r="I35" s="33">
        <f>H35-E35</f>
        <v>0</v>
      </c>
      <c r="J35" s="31"/>
    </row>
    <row r="36" spans="2:10" ht="14.25">
      <c r="B36" s="11"/>
      <c r="C36" s="12"/>
      <c r="D36" s="12"/>
      <c r="E36" s="34"/>
      <c r="F36" s="30"/>
      <c r="G36" s="30"/>
      <c r="H36" s="30"/>
      <c r="I36" s="30"/>
      <c r="J36" s="31"/>
    </row>
    <row r="37" spans="2:10" ht="14.25">
      <c r="B37" s="8"/>
      <c r="C37" s="129" t="s">
        <v>28</v>
      </c>
      <c r="D37" s="129"/>
      <c r="E37" s="28">
        <f>E15+E25</f>
        <v>2651755.4</v>
      </c>
      <c r="F37" s="28">
        <f>F15+F25</f>
        <v>4824878.9</v>
      </c>
      <c r="G37" s="28">
        <f>G15+G25</f>
        <v>4708810.899999999</v>
      </c>
      <c r="H37" s="28">
        <f>H15+H25</f>
        <v>2767823.499999999</v>
      </c>
      <c r="I37" s="28">
        <f>I15+I25</f>
        <v>116068.0999999998</v>
      </c>
      <c r="J37" s="27"/>
    </row>
    <row r="38" spans="2:10" ht="14.25">
      <c r="B38" s="136"/>
      <c r="C38" s="137"/>
      <c r="D38" s="137"/>
      <c r="E38" s="137"/>
      <c r="F38" s="137"/>
      <c r="G38" s="137"/>
      <c r="H38" s="137"/>
      <c r="I38" s="137"/>
      <c r="J38" s="138"/>
    </row>
    <row r="39" spans="2:10" ht="14.25">
      <c r="B39" s="13"/>
      <c r="C39" s="14"/>
      <c r="D39" s="15"/>
      <c r="F39" s="13"/>
      <c r="G39" s="13"/>
      <c r="H39" s="13"/>
      <c r="I39" s="13"/>
      <c r="J39" s="13"/>
    </row>
    <row r="40" spans="2:18" ht="14.25">
      <c r="B40" s="1"/>
      <c r="C40" s="131" t="s">
        <v>29</v>
      </c>
      <c r="D40" s="131"/>
      <c r="E40" s="131"/>
      <c r="F40" s="131"/>
      <c r="G40" s="131"/>
      <c r="H40" s="131"/>
      <c r="I40" s="131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18"/>
      <c r="F41" s="18"/>
      <c r="G41" s="1"/>
      <c r="H41" s="19"/>
      <c r="I41" s="17"/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132"/>
      <c r="D42" s="132"/>
      <c r="E42" s="18"/>
      <c r="F42" s="133"/>
      <c r="G42" s="133"/>
      <c r="H42" s="133"/>
      <c r="I42" s="133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134"/>
      <c r="D43" s="134"/>
      <c r="E43" s="20"/>
      <c r="F43" s="134"/>
      <c r="G43" s="134"/>
      <c r="H43" s="134"/>
      <c r="I43" s="134"/>
      <c r="J43" s="21"/>
      <c r="K43" s="1"/>
      <c r="Q43" s="1"/>
      <c r="R43" s="1"/>
    </row>
    <row r="44" spans="2:18" ht="14.25">
      <c r="B44" s="1"/>
      <c r="C44" s="135"/>
      <c r="D44" s="135"/>
      <c r="E44" s="22"/>
      <c r="F44" s="135"/>
      <c r="G44" s="135"/>
      <c r="H44" s="135"/>
      <c r="I44" s="135"/>
      <c r="J44" s="21"/>
      <c r="K44" s="1"/>
      <c r="Q44" s="1"/>
      <c r="R44" s="1"/>
    </row>
    <row r="45" spans="3:8" ht="14.25">
      <c r="C45" s="1"/>
      <c r="D45" s="1"/>
      <c r="E45" s="23"/>
      <c r="F45" s="1"/>
      <c r="G45" s="1"/>
      <c r="H45" s="1"/>
    </row>
    <row r="46" spans="3:8" ht="14.25" hidden="1">
      <c r="C46" s="1"/>
      <c r="D46" s="1"/>
      <c r="E46" s="23"/>
      <c r="F46" s="1"/>
      <c r="G46" s="1"/>
      <c r="H46" s="1"/>
    </row>
    <row r="47" spans="3:8" ht="14.25">
      <c r="C47" s="1"/>
      <c r="D47" s="1"/>
      <c r="E47" s="23"/>
      <c r="F47" s="1"/>
      <c r="G47" s="1"/>
      <c r="H47" s="1"/>
    </row>
    <row r="48" spans="3:8" ht="14.25">
      <c r="C48" s="1"/>
      <c r="D48" s="1"/>
      <c r="E48" s="23"/>
      <c r="F48" s="1"/>
      <c r="G48" s="1"/>
      <c r="H48" s="1"/>
    </row>
    <row r="49" ht="14.25"/>
    <row r="50" ht="14.25"/>
    <row r="51" ht="14.25"/>
    <row r="52" ht="14.25"/>
    <row r="53" ht="14.25"/>
  </sheetData>
  <sheetProtection/>
  <mergeCells count="45">
    <mergeCell ref="C32:D32"/>
    <mergeCell ref="C33:D33"/>
    <mergeCell ref="C43:D43"/>
    <mergeCell ref="F43:I43"/>
    <mergeCell ref="C44:D44"/>
    <mergeCell ref="F44:I44"/>
    <mergeCell ref="C34:D34"/>
    <mergeCell ref="C35:D35"/>
    <mergeCell ref="C37:D37"/>
    <mergeCell ref="B38:J38"/>
    <mergeCell ref="C40:I40"/>
    <mergeCell ref="C42:D42"/>
    <mergeCell ref="C21:D21"/>
    <mergeCell ref="C22:D22"/>
    <mergeCell ref="C23:D23"/>
    <mergeCell ref="C25:D25"/>
    <mergeCell ref="C27:D27"/>
    <mergeCell ref="F42:I42"/>
    <mergeCell ref="C28:D28"/>
    <mergeCell ref="C29:D29"/>
    <mergeCell ref="C30:D30"/>
    <mergeCell ref="C31:D31"/>
    <mergeCell ref="C13:D13"/>
    <mergeCell ref="C15:D15"/>
    <mergeCell ref="C17:D17"/>
    <mergeCell ref="C18:D18"/>
    <mergeCell ref="C19:D19"/>
    <mergeCell ref="C20:D20"/>
    <mergeCell ref="B11:J11"/>
    <mergeCell ref="D1:F1"/>
    <mergeCell ref="G1:I1"/>
    <mergeCell ref="B12:J12"/>
    <mergeCell ref="E9:E10"/>
    <mergeCell ref="F9:F10"/>
    <mergeCell ref="G9:G10"/>
    <mergeCell ref="H9:H10"/>
    <mergeCell ref="I9:J10"/>
    <mergeCell ref="B8:J8"/>
    <mergeCell ref="C9:D10"/>
    <mergeCell ref="K1:L1"/>
    <mergeCell ref="D3:H3"/>
    <mergeCell ref="D4:H4"/>
    <mergeCell ref="D5:H5"/>
    <mergeCell ref="D6:H6"/>
    <mergeCell ref="B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="78" zoomScaleNormal="78" zoomScaleSheetLayoutView="85" workbookViewId="0" topLeftCell="A1">
      <selection activeCell="H33" sqref="H33"/>
    </sheetView>
  </sheetViews>
  <sheetFormatPr defaultColWidth="0" defaultRowHeight="0" customHeight="1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1.851562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118"/>
      <c r="E1" s="118"/>
      <c r="F1" s="118"/>
      <c r="G1" s="113"/>
      <c r="H1" s="113"/>
      <c r="I1" s="113"/>
      <c r="J1" s="44"/>
      <c r="K1" s="113"/>
      <c r="L1" s="113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148" t="s">
        <v>31</v>
      </c>
      <c r="E3" s="148"/>
      <c r="F3" s="148"/>
      <c r="G3" s="148"/>
      <c r="H3" s="148"/>
      <c r="I3" s="5"/>
      <c r="J3" s="5"/>
      <c r="K3" s="6"/>
      <c r="L3" s="6"/>
      <c r="M3" s="1"/>
      <c r="N3" s="1"/>
    </row>
    <row r="4" spans="2:14" ht="14.25">
      <c r="B4" s="1"/>
      <c r="C4" s="5"/>
      <c r="D4" s="148" t="s">
        <v>0</v>
      </c>
      <c r="E4" s="148"/>
      <c r="F4" s="148"/>
      <c r="G4" s="148"/>
      <c r="H4" s="148"/>
      <c r="I4" s="5"/>
      <c r="J4" s="5"/>
      <c r="K4" s="6"/>
      <c r="L4" s="6"/>
      <c r="M4" s="1"/>
      <c r="N4" s="1"/>
    </row>
    <row r="5" spans="2:14" ht="14.25">
      <c r="B5" s="1"/>
      <c r="C5" s="5"/>
      <c r="D5" s="148" t="s">
        <v>49</v>
      </c>
      <c r="E5" s="148"/>
      <c r="F5" s="148"/>
      <c r="G5" s="148"/>
      <c r="H5" s="148"/>
      <c r="I5" s="5"/>
      <c r="J5" s="5"/>
      <c r="K5" s="6"/>
      <c r="L5" s="6"/>
      <c r="M5" s="1"/>
      <c r="N5" s="1"/>
    </row>
    <row r="6" spans="2:14" ht="14.25">
      <c r="B6" s="1"/>
      <c r="C6" s="5"/>
      <c r="D6" s="148" t="s">
        <v>30</v>
      </c>
      <c r="E6" s="148"/>
      <c r="F6" s="148"/>
      <c r="G6" s="148"/>
      <c r="H6" s="148"/>
      <c r="I6" s="5"/>
      <c r="J6" s="5"/>
      <c r="K6" s="6"/>
      <c r="L6" s="6"/>
      <c r="M6" s="1"/>
      <c r="N6" s="1"/>
    </row>
    <row r="7" spans="2:14" ht="9.75" customHeight="1">
      <c r="B7" s="115"/>
      <c r="C7" s="115"/>
      <c r="D7" s="115"/>
      <c r="E7" s="115"/>
      <c r="F7" s="115"/>
      <c r="G7" s="115"/>
      <c r="H7" s="115"/>
      <c r="I7" s="115"/>
      <c r="J7" s="115"/>
      <c r="K7" s="1"/>
      <c r="L7" s="1"/>
      <c r="M7" s="1"/>
      <c r="N7" s="1"/>
    </row>
    <row r="8" spans="2:14" ht="8.25" customHeight="1" thickBot="1">
      <c r="B8" s="115"/>
      <c r="C8" s="115"/>
      <c r="D8" s="115"/>
      <c r="E8" s="115"/>
      <c r="F8" s="115"/>
      <c r="G8" s="115"/>
      <c r="H8" s="115"/>
      <c r="I8" s="115"/>
      <c r="J8" s="115"/>
      <c r="K8" s="1"/>
      <c r="L8" s="1"/>
      <c r="M8" s="1"/>
      <c r="N8" s="1"/>
    </row>
    <row r="9" spans="2:14" ht="14.25" customHeight="1">
      <c r="B9" s="52"/>
      <c r="C9" s="149" t="s">
        <v>1</v>
      </c>
      <c r="D9" s="150"/>
      <c r="E9" s="153" t="s">
        <v>2</v>
      </c>
      <c r="F9" s="153" t="s">
        <v>3</v>
      </c>
      <c r="G9" s="153" t="s">
        <v>4</v>
      </c>
      <c r="H9" s="153" t="s">
        <v>5</v>
      </c>
      <c r="I9" s="155" t="s">
        <v>6</v>
      </c>
      <c r="J9" s="156"/>
      <c r="K9" s="7"/>
      <c r="L9" s="7"/>
      <c r="M9" s="7"/>
      <c r="N9" s="7"/>
    </row>
    <row r="10" spans="2:14" ht="15.75" customHeight="1" thickBot="1">
      <c r="B10" s="53"/>
      <c r="C10" s="151"/>
      <c r="D10" s="152"/>
      <c r="E10" s="154"/>
      <c r="F10" s="154"/>
      <c r="G10" s="154">
        <v>3</v>
      </c>
      <c r="H10" s="154" t="s">
        <v>7</v>
      </c>
      <c r="I10" s="157"/>
      <c r="J10" s="158"/>
      <c r="K10" s="7"/>
      <c r="L10" s="7"/>
      <c r="M10" s="7"/>
      <c r="N10" s="7"/>
    </row>
    <row r="11" spans="2:14" ht="6" customHeight="1">
      <c r="B11" s="142"/>
      <c r="C11" s="143"/>
      <c r="D11" s="143"/>
      <c r="E11" s="143"/>
      <c r="F11" s="143"/>
      <c r="G11" s="143"/>
      <c r="H11" s="143"/>
      <c r="I11" s="143"/>
      <c r="J11" s="144"/>
      <c r="K11" s="1"/>
      <c r="L11" s="1"/>
      <c r="M11" s="1"/>
      <c r="N11" s="1"/>
    </row>
    <row r="12" spans="2:14" ht="10.5" customHeight="1">
      <c r="B12" s="145"/>
      <c r="C12" s="146"/>
      <c r="D12" s="146"/>
      <c r="E12" s="146"/>
      <c r="F12" s="146"/>
      <c r="G12" s="146"/>
      <c r="H12" s="146"/>
      <c r="I12" s="146"/>
      <c r="J12" s="147"/>
      <c r="K12" s="6"/>
      <c r="L12" s="6"/>
      <c r="M12" s="1"/>
      <c r="N12" s="1"/>
    </row>
    <row r="13" spans="2:14" ht="14.25">
      <c r="B13" s="54"/>
      <c r="C13" s="140" t="s">
        <v>8</v>
      </c>
      <c r="D13" s="140"/>
      <c r="E13" s="55"/>
      <c r="F13" s="55"/>
      <c r="G13" s="55"/>
      <c r="H13" s="55"/>
      <c r="I13" s="55"/>
      <c r="J13" s="56"/>
      <c r="K13" s="6"/>
      <c r="L13" s="6"/>
      <c r="M13" s="1"/>
      <c r="N13" s="1"/>
    </row>
    <row r="14" spans="2:14" ht="14.25">
      <c r="B14" s="54"/>
      <c r="C14" s="57"/>
      <c r="D14" s="57"/>
      <c r="E14" s="55"/>
      <c r="F14" s="55"/>
      <c r="G14" s="55"/>
      <c r="H14" s="55"/>
      <c r="I14" s="55"/>
      <c r="J14" s="56"/>
      <c r="K14" s="6"/>
      <c r="L14" s="6"/>
      <c r="M14" s="1"/>
      <c r="N14" s="1"/>
    </row>
    <row r="15" spans="2:14" ht="14.25">
      <c r="B15" s="58"/>
      <c r="C15" s="141" t="s">
        <v>9</v>
      </c>
      <c r="D15" s="141"/>
      <c r="E15" s="59">
        <f>SUM(E17:E23)</f>
        <v>102574.3</v>
      </c>
      <c r="F15" s="59">
        <f>SUM(F17:F23)</f>
        <v>3279496.43</v>
      </c>
      <c r="G15" s="59">
        <f>SUM(G17:G23)</f>
        <v>3286758.8000000003</v>
      </c>
      <c r="H15" s="59">
        <f>SUM(H17:H23)</f>
        <v>95311.92999999998</v>
      </c>
      <c r="I15" s="59">
        <f>SUM(I17:I23)</f>
        <v>-7262.370000000015</v>
      </c>
      <c r="J15" s="60"/>
      <c r="K15" s="6"/>
      <c r="L15" s="6"/>
      <c r="M15" s="1"/>
      <c r="N15" s="1"/>
    </row>
    <row r="16" spans="2:15" ht="14.25">
      <c r="B16" s="61"/>
      <c r="C16" s="62"/>
      <c r="D16" s="62"/>
      <c r="E16" s="63"/>
      <c r="F16" s="63"/>
      <c r="G16" s="63"/>
      <c r="H16" s="63"/>
      <c r="I16" s="63"/>
      <c r="J16" s="64"/>
      <c r="K16" s="6"/>
      <c r="L16" s="6"/>
      <c r="M16" s="1"/>
      <c r="N16" s="1"/>
      <c r="O16" s="1"/>
    </row>
    <row r="17" spans="2:15" ht="14.25">
      <c r="B17" s="61"/>
      <c r="C17" s="139" t="s">
        <v>10</v>
      </c>
      <c r="D17" s="139"/>
      <c r="E17" s="65">
        <v>102452.2</v>
      </c>
      <c r="F17" s="65">
        <v>3279382.23</v>
      </c>
      <c r="G17" s="65">
        <v>3286588.2</v>
      </c>
      <c r="H17" s="66">
        <f>E17+F17-G17</f>
        <v>95246.22999999998</v>
      </c>
      <c r="I17" s="66">
        <f aca="true" t="shared" si="0" ref="I17:I23">H17-E17</f>
        <v>-7205.970000000016</v>
      </c>
      <c r="J17" s="64"/>
      <c r="K17" s="6"/>
      <c r="L17" s="6"/>
      <c r="M17" s="1"/>
      <c r="N17" s="1"/>
      <c r="O17" s="1"/>
    </row>
    <row r="18" spans="2:15" ht="14.25">
      <c r="B18" s="61"/>
      <c r="C18" s="139" t="s">
        <v>11</v>
      </c>
      <c r="D18" s="139"/>
      <c r="E18" s="65">
        <v>122.1</v>
      </c>
      <c r="F18" s="65">
        <v>114.2</v>
      </c>
      <c r="G18" s="65">
        <v>170.6</v>
      </c>
      <c r="H18" s="66">
        <f aca="true" t="shared" si="1" ref="H18:H23">E18+F18-G18</f>
        <v>65.70000000000002</v>
      </c>
      <c r="I18" s="66">
        <f t="shared" si="0"/>
        <v>-56.39999999999998</v>
      </c>
      <c r="J18" s="64"/>
      <c r="K18" s="6"/>
      <c r="L18" s="6"/>
      <c r="M18" s="1"/>
      <c r="N18" s="1"/>
      <c r="O18" s="1"/>
    </row>
    <row r="19" spans="2:15" ht="14.25">
      <c r="B19" s="61"/>
      <c r="C19" s="139" t="s">
        <v>12</v>
      </c>
      <c r="D19" s="139"/>
      <c r="E19" s="65">
        <v>0</v>
      </c>
      <c r="F19" s="65">
        <v>0</v>
      </c>
      <c r="G19" s="65">
        <v>0</v>
      </c>
      <c r="H19" s="66">
        <f t="shared" si="1"/>
        <v>0</v>
      </c>
      <c r="I19" s="66">
        <f t="shared" si="0"/>
        <v>0</v>
      </c>
      <c r="J19" s="64"/>
      <c r="K19" s="6"/>
      <c r="L19" s="6"/>
      <c r="M19" s="1"/>
      <c r="N19" s="1"/>
      <c r="O19" s="1"/>
    </row>
    <row r="20" spans="2:15" ht="14.25">
      <c r="B20" s="61"/>
      <c r="C20" s="139" t="s">
        <v>13</v>
      </c>
      <c r="D20" s="139"/>
      <c r="E20" s="65">
        <v>0</v>
      </c>
      <c r="F20" s="65">
        <v>0</v>
      </c>
      <c r="G20" s="65">
        <v>0</v>
      </c>
      <c r="H20" s="66">
        <f t="shared" si="1"/>
        <v>0</v>
      </c>
      <c r="I20" s="66">
        <f t="shared" si="0"/>
        <v>0</v>
      </c>
      <c r="J20" s="64"/>
      <c r="K20" s="6"/>
      <c r="L20" s="6"/>
      <c r="M20" s="1"/>
      <c r="N20" s="1"/>
      <c r="O20" s="1" t="s">
        <v>14</v>
      </c>
    </row>
    <row r="21" spans="2:15" ht="14.25">
      <c r="B21" s="61"/>
      <c r="C21" s="139" t="s">
        <v>15</v>
      </c>
      <c r="D21" s="139"/>
      <c r="E21" s="65">
        <v>0</v>
      </c>
      <c r="F21" s="65">
        <v>0</v>
      </c>
      <c r="G21" s="65">
        <v>0</v>
      </c>
      <c r="H21" s="66">
        <f t="shared" si="1"/>
        <v>0</v>
      </c>
      <c r="I21" s="66">
        <f t="shared" si="0"/>
        <v>0</v>
      </c>
      <c r="J21" s="64"/>
      <c r="K21" s="6"/>
      <c r="L21" s="6"/>
      <c r="M21" s="1"/>
      <c r="N21" s="1"/>
      <c r="O21" s="1"/>
    </row>
    <row r="22" spans="2:15" ht="14.25">
      <c r="B22" s="61"/>
      <c r="C22" s="139" t="s">
        <v>16</v>
      </c>
      <c r="D22" s="139"/>
      <c r="E22" s="65">
        <v>0</v>
      </c>
      <c r="F22" s="65">
        <v>0</v>
      </c>
      <c r="G22" s="65">
        <v>0</v>
      </c>
      <c r="H22" s="66">
        <f t="shared" si="1"/>
        <v>0</v>
      </c>
      <c r="I22" s="66">
        <f t="shared" si="0"/>
        <v>0</v>
      </c>
      <c r="J22" s="64"/>
      <c r="K22" s="6"/>
      <c r="L22" s="6"/>
      <c r="M22" s="1" t="s">
        <v>14</v>
      </c>
      <c r="N22" s="1"/>
      <c r="O22" s="1"/>
    </row>
    <row r="23" spans="2:10" ht="14.25">
      <c r="B23" s="61"/>
      <c r="C23" s="139" t="s">
        <v>17</v>
      </c>
      <c r="D23" s="139"/>
      <c r="E23" s="65">
        <v>0</v>
      </c>
      <c r="F23" s="65">
        <v>0</v>
      </c>
      <c r="G23" s="65">
        <v>0</v>
      </c>
      <c r="H23" s="66">
        <f t="shared" si="1"/>
        <v>0</v>
      </c>
      <c r="I23" s="66">
        <f t="shared" si="0"/>
        <v>0</v>
      </c>
      <c r="J23" s="64"/>
    </row>
    <row r="24" spans="2:10" ht="14.25">
      <c r="B24" s="61"/>
      <c r="C24" s="67"/>
      <c r="D24" s="67"/>
      <c r="E24" s="68"/>
      <c r="F24" s="68"/>
      <c r="G24" s="68"/>
      <c r="H24" s="68"/>
      <c r="I24" s="68"/>
      <c r="J24" s="64"/>
    </row>
    <row r="25" spans="2:10" ht="14.25">
      <c r="B25" s="58"/>
      <c r="C25" s="141" t="s">
        <v>18</v>
      </c>
      <c r="D25" s="141"/>
      <c r="E25" s="59">
        <f>SUM(E27:E35)</f>
        <v>2265628.6999999997</v>
      </c>
      <c r="F25" s="59">
        <f>SUM(F27:F35)</f>
        <v>433402.10000000003</v>
      </c>
      <c r="G25" s="59">
        <f>SUM(G27:G35)</f>
        <v>373079.2</v>
      </c>
      <c r="H25" s="59">
        <f>SUM(H27:H35)</f>
        <v>2325951.5999999996</v>
      </c>
      <c r="I25" s="59">
        <f>SUM(I27:I35)</f>
        <v>60322.89999999986</v>
      </c>
      <c r="J25" s="60"/>
    </row>
    <row r="26" spans="2:10" ht="14.25">
      <c r="B26" s="61"/>
      <c r="C26" s="62"/>
      <c r="D26" s="67"/>
      <c r="E26" s="63"/>
      <c r="F26" s="63"/>
      <c r="G26" s="63"/>
      <c r="H26" s="63"/>
      <c r="I26" s="63"/>
      <c r="J26" s="64"/>
    </row>
    <row r="27" spans="2:10" ht="14.25">
      <c r="B27" s="61"/>
      <c r="C27" s="139" t="s">
        <v>19</v>
      </c>
      <c r="D27" s="139"/>
      <c r="E27" s="65">
        <v>2096639.7</v>
      </c>
      <c r="F27" s="65">
        <v>429784.2</v>
      </c>
      <c r="G27" s="65">
        <v>368431.1</v>
      </c>
      <c r="H27" s="66">
        <f>E27+F27-G27</f>
        <v>2157992.8</v>
      </c>
      <c r="I27" s="66">
        <f>H27-E27</f>
        <v>61353.09999999986</v>
      </c>
      <c r="J27" s="64"/>
    </row>
    <row r="28" spans="2:10" ht="14.25">
      <c r="B28" s="61"/>
      <c r="C28" s="139" t="s">
        <v>20</v>
      </c>
      <c r="D28" s="139"/>
      <c r="E28" s="65">
        <v>0</v>
      </c>
      <c r="F28" s="65">
        <v>0</v>
      </c>
      <c r="G28" s="65">
        <v>0</v>
      </c>
      <c r="H28" s="66">
        <f aca="true" t="shared" si="2" ref="H28:H35">E28+F28-G28</f>
        <v>0</v>
      </c>
      <c r="I28" s="66">
        <f aca="true" t="shared" si="3" ref="I28:I34">H28-E28</f>
        <v>0</v>
      </c>
      <c r="J28" s="64"/>
    </row>
    <row r="29" spans="2:10" ht="14.25">
      <c r="B29" s="61"/>
      <c r="C29" s="139" t="s">
        <v>21</v>
      </c>
      <c r="D29" s="139"/>
      <c r="E29" s="65">
        <v>55193.8</v>
      </c>
      <c r="F29" s="65">
        <v>0</v>
      </c>
      <c r="G29" s="65">
        <v>0</v>
      </c>
      <c r="H29" s="66">
        <f t="shared" si="2"/>
        <v>55193.8</v>
      </c>
      <c r="I29" s="66">
        <f t="shared" si="3"/>
        <v>0</v>
      </c>
      <c r="J29" s="64"/>
    </row>
    <row r="30" spans="2:10" ht="14.25">
      <c r="B30" s="61"/>
      <c r="C30" s="139" t="s">
        <v>22</v>
      </c>
      <c r="D30" s="139"/>
      <c r="E30" s="65">
        <v>194943</v>
      </c>
      <c r="F30" s="65">
        <v>488.7</v>
      </c>
      <c r="G30" s="65">
        <v>3129.2</v>
      </c>
      <c r="H30" s="66">
        <f t="shared" si="2"/>
        <v>192302.5</v>
      </c>
      <c r="I30" s="66">
        <f t="shared" si="3"/>
        <v>-2640.5</v>
      </c>
      <c r="J30" s="64"/>
    </row>
    <row r="31" spans="2:10" ht="14.25">
      <c r="B31" s="61"/>
      <c r="C31" s="139" t="s">
        <v>23</v>
      </c>
      <c r="D31" s="139"/>
      <c r="E31" s="65">
        <v>0</v>
      </c>
      <c r="F31" s="65">
        <v>0</v>
      </c>
      <c r="G31" s="65">
        <v>0</v>
      </c>
      <c r="H31" s="66">
        <f t="shared" si="2"/>
        <v>0</v>
      </c>
      <c r="I31" s="66">
        <f t="shared" si="3"/>
        <v>0</v>
      </c>
      <c r="J31" s="64"/>
    </row>
    <row r="32" spans="2:10" ht="14.25">
      <c r="B32" s="61"/>
      <c r="C32" s="139" t="s">
        <v>24</v>
      </c>
      <c r="D32" s="139"/>
      <c r="E32" s="65">
        <v>-81229.6</v>
      </c>
      <c r="F32" s="65">
        <v>3129.2</v>
      </c>
      <c r="G32" s="65">
        <v>1518.9</v>
      </c>
      <c r="H32" s="66">
        <f>E32+F32-G32</f>
        <v>-79619.3</v>
      </c>
      <c r="I32" s="66">
        <f>H32-E32</f>
        <v>1610.300000000003</v>
      </c>
      <c r="J32" s="64"/>
    </row>
    <row r="33" spans="2:10" ht="14.25">
      <c r="B33" s="61"/>
      <c r="C33" s="139" t="s">
        <v>25</v>
      </c>
      <c r="D33" s="139"/>
      <c r="E33" s="65">
        <v>81.8</v>
      </c>
      <c r="F33" s="65">
        <v>0</v>
      </c>
      <c r="G33" s="65">
        <v>0</v>
      </c>
      <c r="H33" s="66">
        <f t="shared" si="2"/>
        <v>81.8</v>
      </c>
      <c r="I33" s="66">
        <f t="shared" si="3"/>
        <v>0</v>
      </c>
      <c r="J33" s="64"/>
    </row>
    <row r="34" spans="2:10" ht="14.25">
      <c r="B34" s="61"/>
      <c r="C34" s="139" t="s">
        <v>26</v>
      </c>
      <c r="D34" s="139"/>
      <c r="E34" s="65">
        <v>0</v>
      </c>
      <c r="F34" s="65">
        <v>0</v>
      </c>
      <c r="G34" s="65">
        <v>0</v>
      </c>
      <c r="H34" s="66">
        <f t="shared" si="2"/>
        <v>0</v>
      </c>
      <c r="I34" s="66">
        <f t="shared" si="3"/>
        <v>0</v>
      </c>
      <c r="J34" s="64"/>
    </row>
    <row r="35" spans="2:10" ht="14.25">
      <c r="B35" s="61"/>
      <c r="C35" s="139" t="s">
        <v>27</v>
      </c>
      <c r="D35" s="139"/>
      <c r="E35" s="65">
        <v>0</v>
      </c>
      <c r="F35" s="65">
        <v>0</v>
      </c>
      <c r="G35" s="65">
        <v>0</v>
      </c>
      <c r="H35" s="66">
        <f t="shared" si="2"/>
        <v>0</v>
      </c>
      <c r="I35" s="66">
        <f>H35-E35</f>
        <v>0</v>
      </c>
      <c r="J35" s="64"/>
    </row>
    <row r="36" spans="2:10" ht="14.25">
      <c r="B36" s="61"/>
      <c r="C36" s="67"/>
      <c r="D36" s="67"/>
      <c r="E36" s="68"/>
      <c r="F36" s="63"/>
      <c r="G36" s="63"/>
      <c r="H36" s="63"/>
      <c r="I36" s="63"/>
      <c r="J36" s="64"/>
    </row>
    <row r="37" spans="2:10" ht="14.25">
      <c r="B37" s="54"/>
      <c r="C37" s="140" t="s">
        <v>28</v>
      </c>
      <c r="D37" s="140"/>
      <c r="E37" s="59">
        <f>E15+E25</f>
        <v>2368202.9999999995</v>
      </c>
      <c r="F37" s="59">
        <f>F15+F25</f>
        <v>3712898.5300000003</v>
      </c>
      <c r="G37" s="59">
        <f>G15+G25</f>
        <v>3659838.0000000005</v>
      </c>
      <c r="H37" s="59">
        <f>H15+H25</f>
        <v>2421263.53</v>
      </c>
      <c r="I37" s="59">
        <f>I15+I25</f>
        <v>53060.529999999846</v>
      </c>
      <c r="J37" s="56"/>
    </row>
    <row r="38" spans="2:10" ht="14.25">
      <c r="B38" s="136"/>
      <c r="C38" s="137"/>
      <c r="D38" s="137"/>
      <c r="E38" s="137"/>
      <c r="F38" s="137"/>
      <c r="G38" s="137"/>
      <c r="H38" s="137"/>
      <c r="I38" s="137"/>
      <c r="J38" s="138"/>
    </row>
    <row r="39" spans="2:13" ht="14.25">
      <c r="B39" s="13"/>
      <c r="C39" s="14"/>
      <c r="D39" s="15"/>
      <c r="E39" s="78"/>
      <c r="F39" s="79"/>
      <c r="G39" s="79"/>
      <c r="H39" s="79"/>
      <c r="I39" s="80"/>
      <c r="J39" s="80"/>
      <c r="K39" s="77">
        <v>2053404.5999999996</v>
      </c>
      <c r="L39" s="77"/>
      <c r="M39" s="77">
        <v>65890.5999999999</v>
      </c>
    </row>
    <row r="40" spans="2:18" ht="14.25">
      <c r="B40" s="1"/>
      <c r="C40" s="131" t="s">
        <v>29</v>
      </c>
      <c r="D40" s="131"/>
      <c r="E40" s="131"/>
      <c r="F40" s="131"/>
      <c r="G40" s="131"/>
      <c r="H40" s="131"/>
      <c r="I40" s="131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48">
        <v>1906144.5999999999</v>
      </c>
      <c r="F41" s="48">
        <v>2801245.1</v>
      </c>
      <c r="G41" s="49">
        <v>2719875.5999999996</v>
      </c>
      <c r="H41" s="50">
        <v>1987514.0999999996</v>
      </c>
      <c r="I41" s="49">
        <v>81369.49999999959</v>
      </c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132"/>
      <c r="D42" s="132"/>
      <c r="E42" s="18"/>
      <c r="F42" s="133"/>
      <c r="G42" s="133"/>
      <c r="H42" s="133"/>
      <c r="I42" s="133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134" t="s">
        <v>47</v>
      </c>
      <c r="D43" s="134"/>
      <c r="E43" s="20"/>
      <c r="F43" s="134" t="s">
        <v>46</v>
      </c>
      <c r="G43" s="134"/>
      <c r="H43" s="134"/>
      <c r="I43" s="134"/>
      <c r="J43" s="21"/>
      <c r="K43" s="1"/>
      <c r="Q43" s="1"/>
      <c r="R43" s="1"/>
    </row>
    <row r="44" spans="2:18" ht="14.25" customHeight="1">
      <c r="B44" s="1"/>
      <c r="C44" s="135" t="s">
        <v>48</v>
      </c>
      <c r="D44" s="135"/>
      <c r="E44" s="47"/>
      <c r="F44" s="135" t="s">
        <v>45</v>
      </c>
      <c r="G44" s="135"/>
      <c r="H44" s="135"/>
      <c r="I44" s="135"/>
      <c r="J44" s="21"/>
      <c r="K44" s="1"/>
      <c r="Q44" s="1"/>
      <c r="R44" s="1"/>
    </row>
    <row r="45" spans="3:9" ht="14.25">
      <c r="C45" s="1"/>
      <c r="D45" s="1"/>
      <c r="E45" s="51">
        <f>+E37-E41</f>
        <v>462058.3999999997</v>
      </c>
      <c r="F45" s="135"/>
      <c r="G45" s="135"/>
      <c r="H45" s="135"/>
      <c r="I45" s="135"/>
    </row>
    <row r="46" spans="3:9" ht="14.25" customHeight="1" hidden="1">
      <c r="C46" s="1"/>
      <c r="D46" s="1"/>
      <c r="E46" s="23"/>
      <c r="F46" s="135"/>
      <c r="G46" s="135"/>
      <c r="H46" s="135"/>
      <c r="I46" s="135"/>
    </row>
    <row r="47" spans="3:9" ht="14.25">
      <c r="C47" s="1"/>
      <c r="D47" s="1"/>
      <c r="E47" s="23"/>
      <c r="F47" s="135"/>
      <c r="G47" s="135"/>
      <c r="H47" s="135"/>
      <c r="I47" s="135"/>
    </row>
    <row r="48" spans="3:8" ht="14.25">
      <c r="C48" s="1"/>
      <c r="D48" s="1"/>
      <c r="E48" s="23"/>
      <c r="F48" s="1"/>
      <c r="G48" s="1"/>
      <c r="H48" s="1"/>
    </row>
    <row r="49" spans="3:8" ht="14.25">
      <c r="C49" s="1"/>
      <c r="D49" s="1"/>
      <c r="E49" s="23"/>
      <c r="F49" s="1"/>
      <c r="G49" s="1"/>
      <c r="H49" s="1"/>
    </row>
    <row r="50" spans="3:8" ht="14.25">
      <c r="C50" s="1"/>
      <c r="D50" s="1"/>
      <c r="E50" s="23"/>
      <c r="F50" s="1"/>
      <c r="G50" s="1"/>
      <c r="H50" s="1"/>
    </row>
    <row r="51" spans="3:8" ht="14.25">
      <c r="C51" s="1"/>
      <c r="D51" s="1"/>
      <c r="E51" s="23"/>
      <c r="F51" s="1"/>
      <c r="G51" s="1"/>
      <c r="H51" s="1"/>
    </row>
    <row r="52" spans="3:8" ht="14.25">
      <c r="C52" s="1"/>
      <c r="D52" s="1"/>
      <c r="E52" s="23"/>
      <c r="F52" s="1"/>
      <c r="G52" s="1"/>
      <c r="H52" s="1"/>
    </row>
    <row r="53" spans="3:8" ht="14.25">
      <c r="C53" s="1"/>
      <c r="D53" s="1"/>
      <c r="E53" s="23"/>
      <c r="F53" s="1"/>
      <c r="G53" s="1"/>
      <c r="H53" s="1"/>
    </row>
    <row r="54" spans="3:8" ht="14.25">
      <c r="C54" s="1"/>
      <c r="D54" s="1"/>
      <c r="E54" s="23"/>
      <c r="F54" s="1"/>
      <c r="G54" s="1"/>
      <c r="H54" s="1"/>
    </row>
    <row r="55" ht="33" customHeight="1"/>
  </sheetData>
  <sheetProtection/>
  <mergeCells count="45">
    <mergeCell ref="D1:F1"/>
    <mergeCell ref="G1:I1"/>
    <mergeCell ref="K1:L1"/>
    <mergeCell ref="D3:H3"/>
    <mergeCell ref="D4:H4"/>
    <mergeCell ref="D5:H5"/>
    <mergeCell ref="D6:H6"/>
    <mergeCell ref="B7:J7"/>
    <mergeCell ref="B8:J8"/>
    <mergeCell ref="C9:D10"/>
    <mergeCell ref="E9:E10"/>
    <mergeCell ref="F9:F10"/>
    <mergeCell ref="G9:G10"/>
    <mergeCell ref="H9:H10"/>
    <mergeCell ref="I9:J10"/>
    <mergeCell ref="B11:J11"/>
    <mergeCell ref="B12:J12"/>
    <mergeCell ref="C13:D13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B38:J38"/>
    <mergeCell ref="C40:I40"/>
    <mergeCell ref="C42:D42"/>
    <mergeCell ref="F42:I42"/>
    <mergeCell ref="C43:D43"/>
    <mergeCell ref="F43:I43"/>
    <mergeCell ref="C44:D44"/>
    <mergeCell ref="F44:I47"/>
  </mergeCells>
  <printOptions horizontalCentered="1"/>
  <pageMargins left="0.2362204724409449" right="0.2362204724409449" top="1.141732283464567" bottom="0.7480314960629921" header="0.31496062992125984" footer="0.31496062992125984"/>
  <pageSetup horizontalDpi="600" verticalDpi="600" orientation="portrait" pageOrder="overThenDown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="115" zoomScaleNormal="115" zoomScalePageLayoutView="0" workbookViewId="0" topLeftCell="H1">
      <selection activeCell="L22" sqref="L22"/>
    </sheetView>
  </sheetViews>
  <sheetFormatPr defaultColWidth="11.421875" defaultRowHeight="15"/>
  <cols>
    <col min="1" max="1" width="15.7109375" style="35" customWidth="1"/>
    <col min="2" max="2" width="15.8515625" style="4" customWidth="1"/>
    <col min="3" max="3" width="14.7109375" style="4" customWidth="1"/>
    <col min="4" max="4" width="15.7109375" style="4" customWidth="1"/>
    <col min="5" max="5" width="15.421875" style="4" customWidth="1"/>
    <col min="6" max="6" width="16.00390625" style="4" customWidth="1"/>
    <col min="7" max="7" width="17.00390625" style="4" bestFit="1" customWidth="1"/>
    <col min="8" max="8" width="19.57421875" style="4" bestFit="1" customWidth="1"/>
    <col min="9" max="9" width="18.00390625" style="4" bestFit="1" customWidth="1"/>
    <col min="10" max="10" width="20.00390625" style="4" bestFit="1" customWidth="1"/>
    <col min="11" max="11" width="15.421875" style="4" bestFit="1" customWidth="1"/>
    <col min="12" max="12" width="17.28125" style="4" customWidth="1"/>
    <col min="13" max="13" width="18.140625" style="4" customWidth="1"/>
    <col min="14" max="14" width="17.00390625" style="4" customWidth="1"/>
    <col min="15" max="15" width="14.140625" style="4" bestFit="1" customWidth="1"/>
    <col min="16" max="16384" width="11.421875" style="4" customWidth="1"/>
  </cols>
  <sheetData>
    <row r="1" s="35" customFormat="1" ht="14.25"/>
    <row r="2" spans="1:15" s="35" customFormat="1" ht="14.25">
      <c r="A2" s="69" t="s">
        <v>32</v>
      </c>
      <c r="B2" s="69">
        <v>33000</v>
      </c>
      <c r="C2" s="69">
        <v>0</v>
      </c>
      <c r="D2" s="69">
        <v>0</v>
      </c>
      <c r="E2" s="69">
        <v>0</v>
      </c>
      <c r="F2" s="69">
        <v>33000</v>
      </c>
      <c r="G2" s="70">
        <v>0</v>
      </c>
      <c r="I2" s="97" t="s">
        <v>32</v>
      </c>
      <c r="J2" s="98">
        <v>33000</v>
      </c>
      <c r="K2" s="98">
        <v>0</v>
      </c>
      <c r="L2" s="98">
        <v>0</v>
      </c>
      <c r="M2" s="98">
        <v>0</v>
      </c>
      <c r="N2" s="98">
        <v>33000</v>
      </c>
      <c r="O2" s="98">
        <v>0</v>
      </c>
    </row>
    <row r="3" spans="1:15" s="35" customFormat="1" ht="14.25">
      <c r="A3" s="69" t="s">
        <v>33</v>
      </c>
      <c r="B3" s="69">
        <v>7925919.76</v>
      </c>
      <c r="C3" s="69">
        <v>0</v>
      </c>
      <c r="D3" s="69">
        <v>763502353.6800001</v>
      </c>
      <c r="E3" s="69">
        <v>756295442.38</v>
      </c>
      <c r="F3" s="69">
        <v>15132831.059999999</v>
      </c>
      <c r="G3" s="70">
        <v>0</v>
      </c>
      <c r="I3" s="97" t="s">
        <v>33</v>
      </c>
      <c r="J3" s="98">
        <v>40318050.989999995</v>
      </c>
      <c r="K3" s="98">
        <v>0</v>
      </c>
      <c r="L3" s="98">
        <v>1700146399.81</v>
      </c>
      <c r="M3" s="98">
        <v>1716259867.2</v>
      </c>
      <c r="N3" s="98">
        <v>24204583.6</v>
      </c>
      <c r="O3" s="98">
        <v>0</v>
      </c>
    </row>
    <row r="4" spans="1:15" s="35" customFormat="1" ht="14.25">
      <c r="A4" s="69" t="s">
        <v>34</v>
      </c>
      <c r="B4" s="69">
        <v>32125180.21</v>
      </c>
      <c r="C4" s="69">
        <v>0</v>
      </c>
      <c r="D4" s="69">
        <v>609543671.0600001</v>
      </c>
      <c r="E4" s="69">
        <v>623256842.26</v>
      </c>
      <c r="F4" s="69">
        <v>18412009.009999998</v>
      </c>
      <c r="G4" s="70">
        <v>0</v>
      </c>
      <c r="H4" s="46"/>
      <c r="I4" s="97" t="s">
        <v>34</v>
      </c>
      <c r="J4" s="98">
        <v>62101144.77</v>
      </c>
      <c r="K4" s="98">
        <v>0</v>
      </c>
      <c r="L4" s="98">
        <v>1579235776.8</v>
      </c>
      <c r="M4" s="98">
        <v>1570328387.77</v>
      </c>
      <c r="N4" s="98">
        <v>71008533.8</v>
      </c>
      <c r="O4" s="98">
        <v>0</v>
      </c>
    </row>
    <row r="5" spans="1:15" s="35" customFormat="1" ht="14.25">
      <c r="A5" s="39" t="s">
        <v>35</v>
      </c>
      <c r="B5" s="39">
        <v>6972.24</v>
      </c>
      <c r="C5" s="39">
        <v>0</v>
      </c>
      <c r="D5" s="39">
        <v>91800</v>
      </c>
      <c r="E5" s="39">
        <v>94282</v>
      </c>
      <c r="F5" s="39">
        <v>4490.24</v>
      </c>
      <c r="G5" s="40">
        <v>0</v>
      </c>
      <c r="H5" s="46"/>
      <c r="I5" s="99" t="s">
        <v>35</v>
      </c>
      <c r="J5" s="100">
        <v>122138.62</v>
      </c>
      <c r="K5" s="100">
        <v>0</v>
      </c>
      <c r="L5" s="100">
        <v>114248.18999999999</v>
      </c>
      <c r="M5" s="100">
        <v>170663.2</v>
      </c>
      <c r="N5" s="100">
        <v>65723.61</v>
      </c>
      <c r="O5" s="100">
        <v>0</v>
      </c>
    </row>
    <row r="6" spans="1:15" s="35" customFormat="1" ht="14.25">
      <c r="A6" s="71" t="s">
        <v>36</v>
      </c>
      <c r="B6" s="71">
        <v>1835182056.86</v>
      </c>
      <c r="C6" s="71">
        <v>0</v>
      </c>
      <c r="D6" s="71">
        <v>155708953.97</v>
      </c>
      <c r="E6" s="71">
        <v>71007267.2</v>
      </c>
      <c r="F6" s="71">
        <v>1919883743.6299999</v>
      </c>
      <c r="G6" s="72">
        <v>0</v>
      </c>
      <c r="H6" s="46"/>
      <c r="I6" s="101" t="s">
        <v>36</v>
      </c>
      <c r="J6" s="102">
        <v>2096639753.5099998</v>
      </c>
      <c r="K6" s="102">
        <v>0</v>
      </c>
      <c r="L6" s="102">
        <v>429784226.32</v>
      </c>
      <c r="M6" s="102">
        <v>368431168.40999997</v>
      </c>
      <c r="N6" s="102">
        <v>2157992811.42</v>
      </c>
      <c r="O6" s="102">
        <v>0</v>
      </c>
    </row>
    <row r="7" spans="1:15" s="35" customFormat="1" ht="14.25">
      <c r="A7" s="39" t="s">
        <v>37</v>
      </c>
      <c r="B7" s="39">
        <v>55193783.71</v>
      </c>
      <c r="C7" s="39">
        <v>0</v>
      </c>
      <c r="D7" s="39">
        <v>0</v>
      </c>
      <c r="E7" s="39">
        <v>0</v>
      </c>
      <c r="F7" s="39">
        <v>55193783.71</v>
      </c>
      <c r="G7" s="40">
        <v>0</v>
      </c>
      <c r="H7" s="46"/>
      <c r="I7" s="99" t="s">
        <v>37</v>
      </c>
      <c r="J7" s="100">
        <v>55193783.71</v>
      </c>
      <c r="K7" s="100">
        <v>0</v>
      </c>
      <c r="L7" s="100">
        <v>0</v>
      </c>
      <c r="M7" s="100">
        <v>0</v>
      </c>
      <c r="N7" s="100">
        <v>55193783.71</v>
      </c>
      <c r="O7" s="100">
        <v>0</v>
      </c>
    </row>
    <row r="8" spans="1:15" s="35" customFormat="1" ht="14.25">
      <c r="A8" s="73" t="s">
        <v>38</v>
      </c>
      <c r="B8" s="73">
        <v>179454698.60999998</v>
      </c>
      <c r="C8" s="73">
        <v>0</v>
      </c>
      <c r="D8" s="73">
        <v>0</v>
      </c>
      <c r="E8" s="73">
        <v>0</v>
      </c>
      <c r="F8" s="73">
        <v>179454698.60999998</v>
      </c>
      <c r="G8" s="74">
        <v>0</v>
      </c>
      <c r="H8" s="77"/>
      <c r="I8" s="103" t="s">
        <v>38</v>
      </c>
      <c r="J8" s="104">
        <v>179454698.60999998</v>
      </c>
      <c r="K8" s="104">
        <v>0</v>
      </c>
      <c r="L8" s="104">
        <v>11832</v>
      </c>
      <c r="M8" s="104">
        <v>3129253.6</v>
      </c>
      <c r="N8" s="104">
        <v>176337277.01</v>
      </c>
      <c r="O8" s="104">
        <v>0</v>
      </c>
    </row>
    <row r="9" spans="1:15" s="35" customFormat="1" ht="14.25">
      <c r="A9" s="73" t="s">
        <v>39</v>
      </c>
      <c r="B9" s="73">
        <v>3995830</v>
      </c>
      <c r="C9" s="73">
        <v>0</v>
      </c>
      <c r="D9" s="73">
        <v>0</v>
      </c>
      <c r="E9" s="73">
        <v>0</v>
      </c>
      <c r="F9" s="73">
        <v>3995830</v>
      </c>
      <c r="G9" s="74">
        <v>0</v>
      </c>
      <c r="H9" s="77"/>
      <c r="I9" s="103" t="s">
        <v>39</v>
      </c>
      <c r="J9" s="104">
        <v>3995830</v>
      </c>
      <c r="K9" s="104">
        <v>0</v>
      </c>
      <c r="L9" s="104">
        <v>476900</v>
      </c>
      <c r="M9" s="104">
        <v>0</v>
      </c>
      <c r="N9" s="104">
        <v>4472730</v>
      </c>
      <c r="O9" s="104">
        <v>0</v>
      </c>
    </row>
    <row r="10" spans="1:15" s="35" customFormat="1" ht="14.25">
      <c r="A10" s="73" t="s">
        <v>41</v>
      </c>
      <c r="B10" s="73">
        <v>11492498.26</v>
      </c>
      <c r="C10" s="73">
        <v>0</v>
      </c>
      <c r="D10" s="73">
        <v>0</v>
      </c>
      <c r="E10" s="73">
        <v>0</v>
      </c>
      <c r="F10" s="73">
        <v>11492498.26</v>
      </c>
      <c r="G10" s="74">
        <v>0</v>
      </c>
      <c r="H10" s="46"/>
      <c r="I10" s="103" t="s">
        <v>41</v>
      </c>
      <c r="J10" s="104">
        <v>11492498.26</v>
      </c>
      <c r="K10" s="104">
        <v>0</v>
      </c>
      <c r="L10" s="104">
        <v>0</v>
      </c>
      <c r="M10" s="104">
        <v>0</v>
      </c>
      <c r="N10" s="104">
        <v>11492498.26</v>
      </c>
      <c r="O10" s="104">
        <v>0</v>
      </c>
    </row>
    <row r="11" spans="1:15" s="35" customFormat="1" ht="14.25">
      <c r="A11" s="39" t="s">
        <v>43</v>
      </c>
      <c r="B11" s="39">
        <v>0</v>
      </c>
      <c r="C11" s="39">
        <v>1563823.9</v>
      </c>
      <c r="D11" s="39">
        <v>0</v>
      </c>
      <c r="E11" s="39">
        <v>91989.64</v>
      </c>
      <c r="F11" s="39">
        <v>0</v>
      </c>
      <c r="G11" s="40">
        <v>1655813.54</v>
      </c>
      <c r="H11" s="77"/>
      <c r="I11" s="99" t="s">
        <v>43</v>
      </c>
      <c r="J11" s="100">
        <v>0</v>
      </c>
      <c r="K11" s="100">
        <v>2115761.7399999998</v>
      </c>
      <c r="L11" s="100">
        <v>0</v>
      </c>
      <c r="M11" s="100">
        <v>91989.64</v>
      </c>
      <c r="N11" s="100">
        <v>0</v>
      </c>
      <c r="O11" s="100">
        <v>2207751.38</v>
      </c>
    </row>
    <row r="12" spans="1:15" s="38" customFormat="1" ht="14.25">
      <c r="A12" s="39" t="s">
        <v>44</v>
      </c>
      <c r="B12" s="39">
        <v>0</v>
      </c>
      <c r="C12" s="39">
        <v>64237557.67999999</v>
      </c>
      <c r="D12" s="39">
        <v>0</v>
      </c>
      <c r="E12" s="39">
        <v>1324779.47</v>
      </c>
      <c r="F12" s="39">
        <v>0</v>
      </c>
      <c r="G12" s="40">
        <v>65562337.15</v>
      </c>
      <c r="I12" s="99" t="s">
        <v>44</v>
      </c>
      <c r="J12" s="100">
        <v>0</v>
      </c>
      <c r="K12" s="100">
        <v>72070678.4</v>
      </c>
      <c r="L12" s="100">
        <v>3129253.6</v>
      </c>
      <c r="M12" s="100">
        <v>1301668.25</v>
      </c>
      <c r="N12" s="100">
        <v>0</v>
      </c>
      <c r="O12" s="100">
        <v>70243093.05</v>
      </c>
    </row>
    <row r="13" spans="1:15" s="38" customFormat="1" ht="14.25">
      <c r="A13" s="39" t="s">
        <v>40</v>
      </c>
      <c r="B13" s="39">
        <v>0</v>
      </c>
      <c r="C13" s="39">
        <v>2125786.15</v>
      </c>
      <c r="D13" s="39">
        <v>0</v>
      </c>
      <c r="E13" s="39">
        <v>30629.659999999996</v>
      </c>
      <c r="F13" s="39">
        <v>0</v>
      </c>
      <c r="G13" s="40">
        <v>2156415.81</v>
      </c>
      <c r="I13" s="99" t="s">
        <v>40</v>
      </c>
      <c r="J13" s="100">
        <v>0</v>
      </c>
      <c r="K13" s="100">
        <v>2308700.2</v>
      </c>
      <c r="L13" s="100">
        <v>0</v>
      </c>
      <c r="M13" s="100">
        <v>29353.25</v>
      </c>
      <c r="N13" s="100">
        <v>0</v>
      </c>
      <c r="O13" s="100">
        <v>2338053.45</v>
      </c>
    </row>
    <row r="14" spans="1:15" s="38" customFormat="1" ht="14.25">
      <c r="A14" s="39" t="s">
        <v>41</v>
      </c>
      <c r="B14" s="39">
        <v>0</v>
      </c>
      <c r="C14" s="39">
        <v>4159976.78</v>
      </c>
      <c r="D14" s="39">
        <v>0</v>
      </c>
      <c r="E14" s="39">
        <v>95770.81999999999</v>
      </c>
      <c r="F14" s="39">
        <v>0</v>
      </c>
      <c r="G14" s="40">
        <v>4255747.6</v>
      </c>
      <c r="H14" s="45"/>
      <c r="I14" s="99" t="s">
        <v>41</v>
      </c>
      <c r="J14" s="100">
        <v>0</v>
      </c>
      <c r="K14" s="100">
        <v>4734601.7</v>
      </c>
      <c r="L14" s="100">
        <v>0</v>
      </c>
      <c r="M14" s="100">
        <v>95770.81999999999</v>
      </c>
      <c r="N14" s="100">
        <v>0</v>
      </c>
      <c r="O14" s="100">
        <v>4830372.5200000005</v>
      </c>
    </row>
    <row r="15" spans="1:15" ht="14.25">
      <c r="A15" s="75" t="s">
        <v>42</v>
      </c>
      <c r="B15" s="75">
        <v>81839</v>
      </c>
      <c r="C15" s="75">
        <v>0</v>
      </c>
      <c r="D15" s="75">
        <v>0</v>
      </c>
      <c r="E15" s="75">
        <v>0</v>
      </c>
      <c r="F15" s="75">
        <v>81839</v>
      </c>
      <c r="G15" s="76">
        <v>0</v>
      </c>
      <c r="H15" s="43"/>
      <c r="I15" s="107" t="s">
        <v>42</v>
      </c>
      <c r="J15" s="108">
        <v>81839</v>
      </c>
      <c r="K15" s="108">
        <v>0</v>
      </c>
      <c r="L15" s="108">
        <v>0</v>
      </c>
      <c r="M15" s="108">
        <v>0</v>
      </c>
      <c r="N15" s="108">
        <v>81839</v>
      </c>
      <c r="O15" s="108">
        <v>0</v>
      </c>
    </row>
    <row r="16" spans="1:8" ht="14.25">
      <c r="A16" s="39"/>
      <c r="B16" s="41"/>
      <c r="C16" s="41"/>
      <c r="D16" s="41"/>
      <c r="E16" s="41"/>
      <c r="F16" s="41"/>
      <c r="G16" s="42"/>
      <c r="H16" s="43"/>
    </row>
    <row r="17" spans="1:15" ht="14.25">
      <c r="A17" s="39"/>
      <c r="B17" s="39"/>
      <c r="C17" s="39"/>
      <c r="D17" s="39"/>
      <c r="E17" s="39"/>
      <c r="F17" s="39"/>
      <c r="G17" s="40"/>
      <c r="I17" s="93"/>
      <c r="J17" s="94">
        <f>+J2+J3+J4</f>
        <v>102452195.75999999</v>
      </c>
      <c r="K17" s="93"/>
      <c r="L17" s="94">
        <f>+L2+L3+L4</f>
        <v>3279382176.6099997</v>
      </c>
      <c r="M17" s="94">
        <f>+M2+M3+M4</f>
        <v>3286588254.9700003</v>
      </c>
      <c r="N17" s="94">
        <f>+N2+N3+N4</f>
        <v>95246117.4</v>
      </c>
      <c r="O17" s="93"/>
    </row>
    <row r="18" spans="1:15" ht="14.25">
      <c r="A18" s="81"/>
      <c r="B18" s="82">
        <f>+B2+B3+B4</f>
        <v>40084099.97</v>
      </c>
      <c r="C18" s="82"/>
      <c r="D18" s="82">
        <f>+D2+D3+D4</f>
        <v>1373046024.7400002</v>
      </c>
      <c r="E18" s="82">
        <f>+E2+E3+E4</f>
        <v>1379552284.6399999</v>
      </c>
      <c r="F18" s="82">
        <f>+F2+F3+F4</f>
        <v>33577840.06999999</v>
      </c>
      <c r="G18" s="82"/>
      <c r="H18" s="43"/>
      <c r="I18" s="38"/>
      <c r="J18" s="45">
        <f>+J5</f>
        <v>122138.62</v>
      </c>
      <c r="K18" s="38"/>
      <c r="L18" s="45">
        <f aca="true" t="shared" si="0" ref="L18:N20">+L5</f>
        <v>114248.18999999999</v>
      </c>
      <c r="M18" s="45">
        <f t="shared" si="0"/>
        <v>170663.2</v>
      </c>
      <c r="N18" s="45">
        <f t="shared" si="0"/>
        <v>65723.61</v>
      </c>
      <c r="O18" s="38"/>
    </row>
    <row r="19" spans="1:15" ht="14.25">
      <c r="A19" s="81"/>
      <c r="B19" s="82">
        <f>+B5</f>
        <v>6972.24</v>
      </c>
      <c r="C19" s="82"/>
      <c r="D19" s="86">
        <f aca="true" t="shared" si="1" ref="D19:F21">+D5</f>
        <v>91800</v>
      </c>
      <c r="E19" s="86">
        <f t="shared" si="1"/>
        <v>94282</v>
      </c>
      <c r="F19" s="82">
        <f t="shared" si="1"/>
        <v>4490.24</v>
      </c>
      <c r="G19" s="83"/>
      <c r="I19" s="91"/>
      <c r="J19" s="92">
        <f>+J6</f>
        <v>2096639753.5099998</v>
      </c>
      <c r="K19" s="91"/>
      <c r="L19" s="92">
        <f t="shared" si="0"/>
        <v>429784226.32</v>
      </c>
      <c r="M19" s="92">
        <f t="shared" si="0"/>
        <v>368431168.40999997</v>
      </c>
      <c r="N19" s="92">
        <f t="shared" si="0"/>
        <v>2157992811.42</v>
      </c>
      <c r="O19" s="91"/>
    </row>
    <row r="20" spans="1:15" ht="14.25">
      <c r="A20" s="84"/>
      <c r="B20" s="84">
        <f>+B6</f>
        <v>1835182056.86</v>
      </c>
      <c r="C20" s="84"/>
      <c r="D20" s="84">
        <f t="shared" si="1"/>
        <v>155708953.97</v>
      </c>
      <c r="E20" s="84">
        <f t="shared" si="1"/>
        <v>71007267.2</v>
      </c>
      <c r="F20" s="84">
        <f t="shared" si="1"/>
        <v>1919883743.6299999</v>
      </c>
      <c r="G20" s="84"/>
      <c r="I20" s="38"/>
      <c r="J20" s="45">
        <f>+J7</f>
        <v>55193783.71</v>
      </c>
      <c r="K20" s="38"/>
      <c r="L20" s="45">
        <f t="shared" si="0"/>
        <v>0</v>
      </c>
      <c r="M20" s="45">
        <f t="shared" si="0"/>
        <v>0</v>
      </c>
      <c r="N20" s="45">
        <f t="shared" si="0"/>
        <v>55193783.71</v>
      </c>
      <c r="O20" s="38"/>
    </row>
    <row r="21" spans="1:15" ht="14.25">
      <c r="A21" s="84"/>
      <c r="B21" s="84">
        <f>+B7</f>
        <v>55193783.71</v>
      </c>
      <c r="C21" s="84"/>
      <c r="D21" s="84">
        <f t="shared" si="1"/>
        <v>0</v>
      </c>
      <c r="E21" s="84">
        <f t="shared" si="1"/>
        <v>0</v>
      </c>
      <c r="F21" s="84">
        <f t="shared" si="1"/>
        <v>55193783.71</v>
      </c>
      <c r="G21" s="84"/>
      <c r="I21" s="105"/>
      <c r="J21" s="106">
        <f>+J8+J9+J10</f>
        <v>194943026.86999997</v>
      </c>
      <c r="K21" s="105"/>
      <c r="L21" s="106">
        <f>+L8+L9+L10</f>
        <v>488732</v>
      </c>
      <c r="M21" s="106">
        <f>+M8+M9+M10</f>
        <v>3129253.6</v>
      </c>
      <c r="N21" s="106">
        <f>+N8+N9+N10</f>
        <v>192302505.26999998</v>
      </c>
      <c r="O21" s="105"/>
    </row>
    <row r="22" spans="1:15" ht="14.25">
      <c r="A22" s="84"/>
      <c r="B22" s="84">
        <f>+B8+B9+B10</f>
        <v>194943026.86999997</v>
      </c>
      <c r="C22" s="84"/>
      <c r="D22" s="84">
        <f>+D8+D9+D10</f>
        <v>0</v>
      </c>
      <c r="E22" s="84">
        <f>+E8+E9+E10</f>
        <v>0</v>
      </c>
      <c r="F22" s="84">
        <f>+F8+F9+F10</f>
        <v>194943026.86999997</v>
      </c>
      <c r="G22" s="84"/>
      <c r="I22" s="38"/>
      <c r="J22" s="38"/>
      <c r="K22" s="45">
        <f>+K11+K12+K13+K14</f>
        <v>81229742.04</v>
      </c>
      <c r="L22" s="45">
        <f>+L11+L12+L13+L14</f>
        <v>3129253.6</v>
      </c>
      <c r="M22" s="45">
        <f>+M11+M12+M13+M14</f>
        <v>1518781.96</v>
      </c>
      <c r="N22" s="38"/>
      <c r="O22" s="45">
        <f>+O11+O12+O13+O14</f>
        <v>79619270.39999999</v>
      </c>
    </row>
    <row r="23" spans="1:15" ht="14.25">
      <c r="A23" s="84"/>
      <c r="B23" s="84"/>
      <c r="C23" s="84">
        <f>+C11+C12+C13+C14</f>
        <v>72087144.50999999</v>
      </c>
      <c r="D23" s="84">
        <f>+D11+D12+D13+D14</f>
        <v>0</v>
      </c>
      <c r="E23" s="84">
        <f>+E11+E12+E13+E14</f>
        <v>1543169.5899999999</v>
      </c>
      <c r="F23" s="84"/>
      <c r="G23" s="84">
        <f>+G11+G12+G13+G14</f>
        <v>73630314.1</v>
      </c>
      <c r="I23" s="95"/>
      <c r="J23" s="96">
        <f>+J15</f>
        <v>81839</v>
      </c>
      <c r="K23" s="95"/>
      <c r="L23" s="95"/>
      <c r="M23" s="95"/>
      <c r="N23" s="96">
        <f>+N15</f>
        <v>81839</v>
      </c>
      <c r="O23" s="95"/>
    </row>
    <row r="24" spans="1:11" s="37" customFormat="1" ht="12">
      <c r="A24" s="84"/>
      <c r="B24" s="84">
        <f>+B15</f>
        <v>81839</v>
      </c>
      <c r="C24" s="84"/>
      <c r="D24" s="84">
        <f>+D15</f>
        <v>0</v>
      </c>
      <c r="E24" s="84">
        <f>+E15</f>
        <v>0</v>
      </c>
      <c r="F24" s="84">
        <f>+F15</f>
        <v>81839</v>
      </c>
      <c r="G24" s="84"/>
      <c r="J24" s="88">
        <f>+J17+J18</f>
        <v>102574334.38</v>
      </c>
      <c r="K24" s="88">
        <f>SUM(K22:K23)</f>
        <v>81229742.04</v>
      </c>
    </row>
    <row r="25" spans="1:15" s="37" customFormat="1" ht="10.5">
      <c r="A25" s="85"/>
      <c r="B25" s="87">
        <f aca="true" t="shared" si="2" ref="B25:G25">SUM(B18:B24)</f>
        <v>2125491778.6499999</v>
      </c>
      <c r="C25" s="87">
        <f t="shared" si="2"/>
        <v>72087144.50999999</v>
      </c>
      <c r="D25" s="87">
        <f t="shared" si="2"/>
        <v>1528846778.7100003</v>
      </c>
      <c r="E25" s="87">
        <f t="shared" si="2"/>
        <v>1452197003.4299998</v>
      </c>
      <c r="F25" s="87">
        <f t="shared" si="2"/>
        <v>2203684723.52</v>
      </c>
      <c r="G25" s="87">
        <f t="shared" si="2"/>
        <v>73630314.1</v>
      </c>
      <c r="J25" s="88">
        <f>+J19+J20+J21+J23</f>
        <v>2346858403.0899997</v>
      </c>
      <c r="K25" s="88">
        <f>+J25-K24</f>
        <v>2265628661.0499997</v>
      </c>
      <c r="L25" s="88">
        <f>SUM(L17:L24)</f>
        <v>3712898636.72</v>
      </c>
      <c r="M25" s="88">
        <f>SUM(M17:M24)</f>
        <v>3659838122.14</v>
      </c>
      <c r="N25" s="88">
        <f>SUM(N17:N24)</f>
        <v>2500882780.4100003</v>
      </c>
      <c r="O25" s="88">
        <f>SUM(O22:O24)</f>
        <v>79619270.39999999</v>
      </c>
    </row>
    <row r="26" spans="1:14" s="37" customFormat="1" ht="12">
      <c r="A26" s="84"/>
      <c r="B26" s="84"/>
      <c r="C26" s="84">
        <f>+B25-C25</f>
        <v>2053404634.1399999</v>
      </c>
      <c r="D26" s="84"/>
      <c r="E26" s="84"/>
      <c r="F26" s="84"/>
      <c r="G26" s="84">
        <f>+F25-G25</f>
        <v>2130054409.42</v>
      </c>
      <c r="J26" s="88">
        <f>SUM(J17:J23)</f>
        <v>2449432737.47</v>
      </c>
      <c r="K26" s="88">
        <f>+J26-K22</f>
        <v>2368202995.43</v>
      </c>
      <c r="N26" s="88">
        <f>+N25-O25</f>
        <v>2421263510.01</v>
      </c>
    </row>
    <row r="27" spans="1:13" s="37" customFormat="1" ht="12">
      <c r="A27" s="84"/>
      <c r="B27" s="84"/>
      <c r="C27" s="84"/>
      <c r="D27" s="84"/>
      <c r="E27" s="84"/>
      <c r="F27" s="84"/>
      <c r="G27" s="84"/>
      <c r="M27" s="88">
        <f>+K22+M22-L22</f>
        <v>79619270.4</v>
      </c>
    </row>
    <row r="28" spans="1:7" s="37" customFormat="1" ht="12">
      <c r="A28" s="84"/>
      <c r="B28" s="84"/>
      <c r="C28" s="84"/>
      <c r="D28" s="84"/>
      <c r="E28" s="84"/>
      <c r="F28" s="84"/>
      <c r="G28" s="84"/>
    </row>
    <row r="29" spans="1:11" s="37" customFormat="1" ht="12">
      <c r="A29" s="84"/>
      <c r="B29" s="84"/>
      <c r="C29" s="84"/>
      <c r="D29" s="84"/>
      <c r="E29" s="84"/>
      <c r="F29" s="84"/>
      <c r="G29" s="84"/>
      <c r="J29" s="89">
        <v>33000</v>
      </c>
      <c r="K29" s="89">
        <v>0</v>
      </c>
    </row>
    <row r="30" spans="1:11" s="37" customFormat="1" ht="10.5" customHeight="1">
      <c r="A30" s="36"/>
      <c r="J30" s="90">
        <v>50449177.38</v>
      </c>
      <c r="K30" s="90">
        <v>0</v>
      </c>
    </row>
    <row r="31" spans="10:11" ht="14.25">
      <c r="J31" s="90">
        <v>5873009.01</v>
      </c>
      <c r="K31" s="90">
        <v>0</v>
      </c>
    </row>
    <row r="32" spans="10:11" ht="14.25">
      <c r="J32" s="90">
        <v>80612.1</v>
      </c>
      <c r="K32" s="90">
        <v>0</v>
      </c>
    </row>
    <row r="33" spans="10:11" ht="14.25">
      <c r="J33" s="90">
        <v>1930393174.73</v>
      </c>
      <c r="K33" s="90">
        <v>0</v>
      </c>
    </row>
    <row r="34" spans="10:11" ht="14.25">
      <c r="J34" s="90">
        <v>55193783.71</v>
      </c>
      <c r="K34" s="90">
        <v>0</v>
      </c>
    </row>
    <row r="35" spans="10:11" ht="14.25">
      <c r="J35" s="90">
        <v>179454698.60999998</v>
      </c>
      <c r="K35" s="90">
        <v>0</v>
      </c>
    </row>
    <row r="36" spans="10:11" ht="14.25">
      <c r="J36" s="90">
        <v>3995830</v>
      </c>
      <c r="K36" s="90">
        <v>0</v>
      </c>
    </row>
    <row r="37" spans="10:11" ht="14.25">
      <c r="J37" s="90">
        <v>11492498.26</v>
      </c>
      <c r="K37" s="90">
        <v>0</v>
      </c>
    </row>
    <row r="38" spans="10:11" ht="14.25">
      <c r="J38" s="90">
        <v>0</v>
      </c>
      <c r="K38" s="90">
        <v>1747803.1800000002</v>
      </c>
    </row>
    <row r="39" spans="10:11" ht="14.25">
      <c r="J39" s="90">
        <v>0</v>
      </c>
      <c r="K39" s="90">
        <v>66864005.4</v>
      </c>
    </row>
    <row r="40" spans="10:11" ht="14.25">
      <c r="J40" s="90">
        <v>0</v>
      </c>
      <c r="K40" s="90">
        <v>2187045.4699999997</v>
      </c>
    </row>
    <row r="41" spans="10:11" ht="14.25">
      <c r="J41" s="90">
        <v>0</v>
      </c>
      <c r="K41" s="90">
        <v>4351518.42</v>
      </c>
    </row>
    <row r="42" spans="10:11" ht="14.25">
      <c r="J42" s="90">
        <v>81839</v>
      </c>
      <c r="K42" s="90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 1</cp:lastModifiedBy>
  <cp:lastPrinted>2015-11-13T23:28:19Z</cp:lastPrinted>
  <dcterms:created xsi:type="dcterms:W3CDTF">2014-09-29T18:59:31Z</dcterms:created>
  <dcterms:modified xsi:type="dcterms:W3CDTF">2016-01-30T02:13:13Z</dcterms:modified>
  <cp:category/>
  <cp:version/>
  <cp:contentType/>
  <cp:contentStatus/>
</cp:coreProperties>
</file>